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ykyul\Desktop\Pinexl - Copy\Products\No metadata\"/>
    </mc:Choice>
  </mc:AlternateContent>
  <xr:revisionPtr revIDLastSave="0" documentId="8_{4812651A-4B53-473A-9C69-0157399574D6}" xr6:coauthVersionLast="40" xr6:coauthVersionMax="40" xr10:uidLastSave="{00000000-0000-0000-0000-000000000000}"/>
  <bookViews>
    <workbookView xWindow="-108" yWindow="-108" windowWidth="23256" windowHeight="12576" xr2:uid="{00000000-000D-0000-FFFF-FFFF00000000}"/>
  </bookViews>
  <sheets>
    <sheet name="Chart" sheetId="1" r:id="rId1"/>
    <sheet name="Instructions" sheetId="2" r:id="rId2"/>
    <sheet name="Abou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6" i="2" l="1"/>
  <c r="H57" i="2"/>
  <c r="H58" i="2"/>
  <c r="H59" i="2"/>
  <c r="H60" i="2"/>
  <c r="G56" i="2"/>
  <c r="G57" i="2"/>
  <c r="G58" i="2"/>
  <c r="G59" i="2"/>
  <c r="G60" i="2"/>
  <c r="F56" i="2"/>
  <c r="F57" i="2"/>
  <c r="F58" i="2"/>
  <c r="F59" i="2"/>
  <c r="F60" i="2"/>
  <c r="H46" i="2"/>
  <c r="H47" i="2"/>
  <c r="H48" i="2"/>
  <c r="H49" i="2"/>
  <c r="H50" i="2"/>
  <c r="G46" i="2"/>
  <c r="G47" i="2"/>
  <c r="G48" i="2"/>
  <c r="G49" i="2"/>
  <c r="G50" i="2"/>
  <c r="F46" i="2"/>
  <c r="F47" i="2"/>
  <c r="F48" i="2"/>
  <c r="F49" i="2"/>
  <c r="F50" i="2"/>
  <c r="H36" i="2"/>
  <c r="H37" i="2"/>
  <c r="H38" i="2"/>
  <c r="H39" i="2"/>
  <c r="H40" i="2"/>
  <c r="G36" i="2"/>
  <c r="G37" i="2"/>
  <c r="G38" i="2"/>
  <c r="G39" i="2"/>
  <c r="G40" i="2"/>
  <c r="F36" i="2"/>
  <c r="F37" i="2"/>
  <c r="F38" i="2"/>
  <c r="F39" i="2"/>
  <c r="F40" i="2"/>
  <c r="E60" i="2" l="1"/>
  <c r="E59" i="2"/>
  <c r="E58" i="2"/>
  <c r="E57" i="2"/>
  <c r="E56" i="2"/>
  <c r="E50" i="2"/>
  <c r="E49" i="2"/>
  <c r="E48" i="2"/>
  <c r="E47" i="2"/>
  <c r="E46" i="2"/>
  <c r="E36" i="2"/>
  <c r="E37" i="2"/>
  <c r="E38" i="2"/>
  <c r="E39" i="2"/>
  <c r="E40" i="2"/>
  <c r="E28" i="2"/>
  <c r="E27" i="2"/>
  <c r="E26" i="2"/>
  <c r="E25" i="2"/>
  <c r="E24" i="2"/>
  <c r="E19" i="2"/>
  <c r="E18" i="2"/>
  <c r="E17" i="2"/>
  <c r="E16" i="2"/>
  <c r="E15" i="2"/>
  <c r="E6" i="2"/>
  <c r="E7" i="2"/>
  <c r="E8" i="2"/>
  <c r="E9" i="2"/>
  <c r="E5" i="2"/>
  <c r="L10" i="1" l="1"/>
  <c r="L11" i="1"/>
  <c r="L12" i="1"/>
  <c r="L13" i="1"/>
  <c r="L9" i="1"/>
  <c r="O12" i="1" l="1"/>
  <c r="N12" i="1"/>
  <c r="M12" i="1"/>
  <c r="N9" i="1"/>
  <c r="M9" i="1"/>
  <c r="O9" i="1"/>
  <c r="O13" i="1"/>
  <c r="N13" i="1"/>
  <c r="M13" i="1"/>
  <c r="N11" i="1"/>
  <c r="M11" i="1"/>
  <c r="O11" i="1"/>
  <c r="M10" i="1"/>
  <c r="N10" i="1"/>
  <c r="O10" i="1"/>
</calcChain>
</file>

<file path=xl/sharedStrings.xml><?xml version="1.0" encoding="utf-8"?>
<sst xmlns="http://schemas.openxmlformats.org/spreadsheetml/2006/main" count="112" uniqueCount="46">
  <si>
    <t>Products</t>
  </si>
  <si>
    <t>Product 1</t>
  </si>
  <si>
    <t>Product 2</t>
  </si>
  <si>
    <t>Product 3</t>
  </si>
  <si>
    <t>Product 4</t>
  </si>
  <si>
    <t>Product 5</t>
  </si>
  <si>
    <t>Sales</t>
  </si>
  <si>
    <t>Profit</t>
  </si>
  <si>
    <t>Conditional formatting a bar chart</t>
  </si>
  <si>
    <t>Used for formula reference</t>
  </si>
  <si>
    <t>Price</t>
  </si>
  <si>
    <t>1. Start with your data</t>
  </si>
  <si>
    <t>2. Format your data as a table</t>
  </si>
  <si>
    <t>This will allow for the chart to automatically update itself when the data is updated</t>
  </si>
  <si>
    <t xml:space="preserve">3. Add the buckets </t>
  </si>
  <si>
    <t>4. Populate the buckets</t>
  </si>
  <si>
    <t>The actual number shown in the buckets will be the sales volume. It will be shown in the respective bucket based on the profit.</t>
  </si>
  <si>
    <t>It is tricky to use the table headers for formulae referencing. This is why we keep the bucket values outside the table.</t>
  </si>
  <si>
    <t>5. Create a simple bar chart based on the first two columns of the table</t>
  </si>
  <si>
    <t>6. Adjust the Chart's ranges</t>
  </si>
  <si>
    <t>7. Format the Chart</t>
  </si>
  <si>
    <t>7.2. Double click one of the bars and adjust the Series Overlap and Gap Width</t>
  </si>
  <si>
    <t>Tip. You can use a text box to add a title to the legend</t>
  </si>
  <si>
    <t>Now just add a legend, a title and you are good to go!</t>
  </si>
  <si>
    <t>About</t>
  </si>
  <si>
    <t>If you have any questions, comments or issues regarding the Template, please do not hesitate to contact us at contact@pinexl.com.</t>
  </si>
  <si>
    <t>Best Regards,</t>
  </si>
  <si>
    <t>PINEXL Team</t>
  </si>
  <si>
    <t>www.pinexl.com</t>
  </si>
  <si>
    <r>
      <t xml:space="preserve">This Microsoft Excel Template has been developed by PINEXL Ltd.
</t>
    </r>
    <r>
      <rPr>
        <sz val="11"/>
        <color rgb="FFC00000"/>
        <rFont val="Calibri"/>
        <family val="2"/>
        <scheme val="minor"/>
      </rPr>
      <t>This file may NOT be sold, distributed, published to an online gallery, hosted on a website, or placed on any server in a way that makes it available to the general public.</t>
    </r>
  </si>
  <si>
    <t>Thank you for purchasing!</t>
  </si>
  <si>
    <t>Allows for multi-dimensional view at a bar chart, where one metric is displayed through the bar height and the other through the bar colour. In this example, the Product Sales are shown by the bar height and the Profit can be seen via their colours.
This is achieved by a simple bar chart, which references to the profit group buckets. The groups themselves are created by simple formulae, that check if the Profit is within the conditions in Row 3. If they are, the Sales volume is returned.
After that, it is a matter of simply adjusting the Series Overlap and Gap width options in the Bars format menu, as well as choosing an appropriate gradient color palette, in order to make the Chart look better.
A step-by-step guide on how to create this chart is available in sheet Instructions.</t>
  </si>
  <si>
    <t>7.1. Choose a desired color palette</t>
  </si>
  <si>
    <t>&lt; $5000</t>
  </si>
  <si>
    <t>$5000 - $10000</t>
  </si>
  <si>
    <t>&gt; $10000</t>
  </si>
  <si>
    <t>9. Add data labels</t>
  </si>
  <si>
    <t>Click on the chart and add a new chart element - data labels</t>
  </si>
  <si>
    <t>In order to remove the zero values, double-click on one of them to open the format data labels menu.</t>
  </si>
  <si>
    <t>Go to Number, set Category to Custom and add a new Format Code: #""</t>
  </si>
  <si>
    <t>Click Add</t>
  </si>
  <si>
    <t>Repeat the process two more times, since we have 3 different data sets</t>
  </si>
  <si>
    <t>Now we can remove the vertical axis and gridlines, to make the chart look clieaner</t>
  </si>
  <si>
    <t>8. Almost there!</t>
  </si>
  <si>
    <t>10. This is it!</t>
  </si>
  <si>
    <t>Now we have a dynamic bar chart, which changes the color of the bars, based on a condition, in this case profit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</si>
</sst>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b/>
      <sz val="15"/>
      <color theme="3"/>
      <name val="Calibri"/>
      <family val="2"/>
      <scheme val="minor"/>
    </font>
    <font>
      <i/>
      <sz val="11"/>
      <color rgb="FF7F7F7F"/>
      <name val="Calibri"/>
      <family val="2"/>
      <scheme val="minor"/>
    </font>
    <font>
      <b/>
      <sz val="13"/>
      <color theme="3"/>
      <name val="Calibri"/>
      <family val="2"/>
      <scheme val="minor"/>
    </font>
    <font>
      <b/>
      <sz val="11"/>
      <color theme="3"/>
      <name val="Calibri"/>
      <family val="2"/>
      <scheme val="minor"/>
    </font>
    <font>
      <u/>
      <sz val="11"/>
      <color theme="10"/>
      <name val="Calibri"/>
      <family val="2"/>
      <charset val="204"/>
      <scheme val="minor"/>
    </font>
    <font>
      <sz val="11"/>
      <name val="Calibri"/>
      <family val="2"/>
      <scheme val="minor"/>
    </font>
    <font>
      <sz val="11"/>
      <color rgb="FFC00000"/>
      <name val="Calibri"/>
      <family val="2"/>
      <scheme val="minor"/>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s>
  <borders count="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7">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0" applyNumberFormat="0" applyFill="0" applyBorder="0" applyAlignment="0" applyProtection="0"/>
    <xf numFmtId="44" fontId="8" fillId="0" borderId="0" applyFont="0" applyFill="0" applyBorder="0" applyAlignment="0" applyProtection="0"/>
  </cellStyleXfs>
  <cellXfs count="24">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2" borderId="0" xfId="0" applyFill="1" applyAlignment="1">
      <alignment horizontal="center" vertical="center"/>
    </xf>
    <xf numFmtId="0" fontId="0" fillId="0" borderId="0" xfId="0" applyNumberFormat="1" applyAlignment="1">
      <alignment horizontal="center"/>
    </xf>
    <xf numFmtId="0" fontId="0" fillId="0" borderId="0" xfId="0" applyBorder="1"/>
    <xf numFmtId="0" fontId="3" fillId="0" borderId="2" xfId="3"/>
    <xf numFmtId="0" fontId="4" fillId="0" borderId="3" xfId="4"/>
    <xf numFmtId="0" fontId="4" fillId="4" borderId="3" xfId="4" applyFill="1" applyAlignment="1"/>
    <xf numFmtId="0" fontId="0" fillId="4" borderId="0" xfId="0" applyFill="1"/>
    <xf numFmtId="0" fontId="0" fillId="4" borderId="0" xfId="0" applyFill="1" applyAlignment="1">
      <alignment vertical="top"/>
    </xf>
    <xf numFmtId="0" fontId="0" fillId="4" borderId="0" xfId="0" applyFill="1" applyAlignment="1">
      <alignment vertical="top" wrapText="1"/>
    </xf>
    <xf numFmtId="0" fontId="5" fillId="4" borderId="0" xfId="5" applyFill="1" applyAlignment="1">
      <alignment vertical="top"/>
    </xf>
    <xf numFmtId="0" fontId="0" fillId="3" borderId="0" xfId="0" applyFill="1" applyAlignment="1">
      <alignment horizontal="center" vertical="center" wrapText="1"/>
    </xf>
    <xf numFmtId="0" fontId="2" fillId="2" borderId="0" xfId="2" applyFill="1" applyAlignment="1">
      <alignment horizontal="center"/>
    </xf>
    <xf numFmtId="0" fontId="0" fillId="4" borderId="0" xfId="0" applyFill="1" applyAlignment="1">
      <alignment horizontal="left" vertical="top" wrapText="1"/>
    </xf>
    <xf numFmtId="0" fontId="0" fillId="4" borderId="0" xfId="0" applyFill="1" applyAlignment="1">
      <alignment horizontal="left" vertical="top"/>
    </xf>
    <xf numFmtId="0" fontId="6" fillId="4" borderId="0" xfId="0" applyFont="1" applyFill="1" applyAlignment="1">
      <alignment horizontal="left" wrapText="1"/>
    </xf>
    <xf numFmtId="44" fontId="0" fillId="0" borderId="0" xfId="6" applyFont="1" applyAlignment="1">
      <alignment horizontal="center"/>
    </xf>
    <xf numFmtId="44" fontId="0" fillId="0" borderId="0" xfId="6" applyFont="1"/>
    <xf numFmtId="0" fontId="0" fillId="0" borderId="0" xfId="0" applyFill="1" applyAlignment="1">
      <alignment horizontal="center" vertical="center"/>
    </xf>
    <xf numFmtId="0" fontId="1" fillId="0" borderId="0" xfId="1" applyBorder="1" applyAlignment="1"/>
    <xf numFmtId="0" fontId="1" fillId="0" borderId="0" xfId="1" applyBorder="1" applyAlignment="1">
      <alignment horizontal="center" vertical="center"/>
    </xf>
  </cellXfs>
  <cellStyles count="7">
    <cellStyle name="Currency" xfId="6" builtinId="4"/>
    <cellStyle name="Explanatory Text" xfId="2" builtinId="53"/>
    <cellStyle name="Heading 1" xfId="1" builtinId="16"/>
    <cellStyle name="Heading 2" xfId="3" builtinId="17"/>
    <cellStyle name="Heading 3" xfId="4" builtinId="18"/>
    <cellStyle name="Hyperlink" xfId="5" builtinId="8"/>
    <cellStyle name="Normal" xfId="0" builtinId="0"/>
  </cellStyles>
  <dxfs count="30">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alignment horizontal="center" vertical="center" textRotation="0" wrapText="0" indent="0" justifyLastLine="0" shrinkToFit="0" readingOrder="0"/>
    </dxf>
    <dxf>
      <alignment horizontal="center"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alignment horizontal="center" vertical="center" textRotation="0" wrapText="0" indent="0" justifyLastLine="0" shrinkToFit="0" readingOrder="0"/>
    </dxf>
    <dxf>
      <alignment horizontal="center"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Profit vs.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Chart!$M$8</c:f>
              <c:strCache>
                <c:ptCount val="1"/>
                <c:pt idx="0">
                  <c:v>&lt; $5000</c:v>
                </c:pt>
              </c:strCache>
            </c:strRef>
          </c:tx>
          <c:spPr>
            <a:solidFill>
              <a:schemeClr val="accent6">
                <a:tint val="65000"/>
              </a:schemeClr>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Chart!$I$9:$I$13</c:f>
              <c:strCache>
                <c:ptCount val="5"/>
                <c:pt idx="0">
                  <c:v>Product 1</c:v>
                </c:pt>
                <c:pt idx="1">
                  <c:v>Product 2</c:v>
                </c:pt>
                <c:pt idx="2">
                  <c:v>Product 3</c:v>
                </c:pt>
                <c:pt idx="3">
                  <c:v>Product 4</c:v>
                </c:pt>
                <c:pt idx="4">
                  <c:v>Product 5</c:v>
                </c:pt>
              </c:strCache>
            </c:strRef>
          </c:cat>
          <c:val>
            <c:numRef>
              <c:f>Chart!$M$9:$M$13</c:f>
              <c:numCache>
                <c:formatCode>General</c:formatCode>
                <c:ptCount val="5"/>
                <c:pt idx="0">
                  <c:v>0</c:v>
                </c:pt>
                <c:pt idx="1">
                  <c:v>61</c:v>
                </c:pt>
                <c:pt idx="2">
                  <c:v>0</c:v>
                </c:pt>
                <c:pt idx="3">
                  <c:v>0</c:v>
                </c:pt>
                <c:pt idx="4">
                  <c:v>0</c:v>
                </c:pt>
              </c:numCache>
            </c:numRef>
          </c:val>
          <c:extLst>
            <c:ext xmlns:c16="http://schemas.microsoft.com/office/drawing/2014/chart" uri="{C3380CC4-5D6E-409C-BE32-E72D297353CC}">
              <c16:uniqueId val="{00000000-6B34-4318-9593-CF9D19A7BAA0}"/>
            </c:ext>
          </c:extLst>
        </c:ser>
        <c:ser>
          <c:idx val="1"/>
          <c:order val="1"/>
          <c:tx>
            <c:strRef>
              <c:f>Chart!$N$8</c:f>
              <c:strCache>
                <c:ptCount val="1"/>
                <c:pt idx="0">
                  <c:v>$5000 - $10000</c:v>
                </c:pt>
              </c:strCache>
            </c:strRef>
          </c:tx>
          <c:spPr>
            <a:solidFill>
              <a:schemeClr val="accent6"/>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Chart!$I$9:$I$13</c:f>
              <c:strCache>
                <c:ptCount val="5"/>
                <c:pt idx="0">
                  <c:v>Product 1</c:v>
                </c:pt>
                <c:pt idx="1">
                  <c:v>Product 2</c:v>
                </c:pt>
                <c:pt idx="2">
                  <c:v>Product 3</c:v>
                </c:pt>
                <c:pt idx="3">
                  <c:v>Product 4</c:v>
                </c:pt>
                <c:pt idx="4">
                  <c:v>Product 5</c:v>
                </c:pt>
              </c:strCache>
            </c:strRef>
          </c:cat>
          <c:val>
            <c:numRef>
              <c:f>Chart!$N$9:$N$13</c:f>
              <c:numCache>
                <c:formatCode>General</c:formatCode>
                <c:ptCount val="5"/>
                <c:pt idx="0">
                  <c:v>57</c:v>
                </c:pt>
                <c:pt idx="1">
                  <c:v>0</c:v>
                </c:pt>
                <c:pt idx="2">
                  <c:v>125</c:v>
                </c:pt>
                <c:pt idx="3">
                  <c:v>0</c:v>
                </c:pt>
                <c:pt idx="4">
                  <c:v>89</c:v>
                </c:pt>
              </c:numCache>
            </c:numRef>
          </c:val>
          <c:extLst>
            <c:ext xmlns:c16="http://schemas.microsoft.com/office/drawing/2014/chart" uri="{C3380CC4-5D6E-409C-BE32-E72D297353CC}">
              <c16:uniqueId val="{00000001-6B34-4318-9593-CF9D19A7BAA0}"/>
            </c:ext>
          </c:extLst>
        </c:ser>
        <c:ser>
          <c:idx val="2"/>
          <c:order val="2"/>
          <c:tx>
            <c:strRef>
              <c:f>Chart!$O$8</c:f>
              <c:strCache>
                <c:ptCount val="1"/>
                <c:pt idx="0">
                  <c:v>&gt; $10000</c:v>
                </c:pt>
              </c:strCache>
            </c:strRef>
          </c:tx>
          <c:spPr>
            <a:solidFill>
              <a:schemeClr val="accent6">
                <a:shade val="65000"/>
              </a:schemeClr>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Chart!$I$9:$I$13</c:f>
              <c:strCache>
                <c:ptCount val="5"/>
                <c:pt idx="0">
                  <c:v>Product 1</c:v>
                </c:pt>
                <c:pt idx="1">
                  <c:v>Product 2</c:v>
                </c:pt>
                <c:pt idx="2">
                  <c:v>Product 3</c:v>
                </c:pt>
                <c:pt idx="3">
                  <c:v>Product 4</c:v>
                </c:pt>
                <c:pt idx="4">
                  <c:v>Product 5</c:v>
                </c:pt>
              </c:strCache>
            </c:strRef>
          </c:cat>
          <c:val>
            <c:numRef>
              <c:f>Chart!$O$9:$O$13</c:f>
              <c:numCache>
                <c:formatCode>General</c:formatCode>
                <c:ptCount val="5"/>
                <c:pt idx="0">
                  <c:v>0</c:v>
                </c:pt>
                <c:pt idx="1">
                  <c:v>0</c:v>
                </c:pt>
                <c:pt idx="2">
                  <c:v>0</c:v>
                </c:pt>
                <c:pt idx="3">
                  <c:v>42</c:v>
                </c:pt>
                <c:pt idx="4">
                  <c:v>0</c:v>
                </c:pt>
              </c:numCache>
            </c:numRef>
          </c:val>
          <c:extLst>
            <c:ext xmlns:c16="http://schemas.microsoft.com/office/drawing/2014/chart" uri="{C3380CC4-5D6E-409C-BE32-E72D297353CC}">
              <c16:uniqueId val="{00000002-6B34-4318-9593-CF9D19A7BAA0}"/>
            </c:ext>
          </c:extLst>
        </c:ser>
        <c:dLbls>
          <c:dLblPos val="outEnd"/>
          <c:showLegendKey val="0"/>
          <c:showVal val="1"/>
          <c:showCatName val="0"/>
          <c:showSerName val="0"/>
          <c:showPercent val="0"/>
          <c:showBubbleSize val="0"/>
        </c:dLbls>
        <c:gapWidth val="93"/>
        <c:overlap val="100"/>
        <c:axId val="314511320"/>
        <c:axId val="265983320"/>
      </c:barChart>
      <c:catAx>
        <c:axId val="314511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983320"/>
        <c:crosses val="autoZero"/>
        <c:auto val="1"/>
        <c:lblAlgn val="ctr"/>
        <c:lblOffset val="100"/>
        <c:noMultiLvlLbl val="0"/>
      </c:catAx>
      <c:valAx>
        <c:axId val="265983320"/>
        <c:scaling>
          <c:orientation val="minMax"/>
        </c:scaling>
        <c:delete val="1"/>
        <c:axPos val="l"/>
        <c:numFmt formatCode="General" sourceLinked="1"/>
        <c:majorTickMark val="none"/>
        <c:minorTickMark val="none"/>
        <c:tickLblPos val="nextTo"/>
        <c:crossAx val="314511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Instructions!$B$46:$B$50</c:f>
              <c:strCache>
                <c:ptCount val="5"/>
                <c:pt idx="0">
                  <c:v>Product 1</c:v>
                </c:pt>
                <c:pt idx="1">
                  <c:v>Product 2</c:v>
                </c:pt>
                <c:pt idx="2">
                  <c:v>Product 3</c:v>
                </c:pt>
                <c:pt idx="3">
                  <c:v>Product 4</c:v>
                </c:pt>
                <c:pt idx="4">
                  <c:v>Product 5</c:v>
                </c:pt>
              </c:strCache>
            </c:strRef>
          </c:cat>
          <c:val>
            <c:numRef>
              <c:f>Instructions!$C$46:$C$50</c:f>
              <c:numCache>
                <c:formatCode>General</c:formatCode>
                <c:ptCount val="5"/>
                <c:pt idx="0">
                  <c:v>57</c:v>
                </c:pt>
                <c:pt idx="1">
                  <c:v>61</c:v>
                </c:pt>
                <c:pt idx="2">
                  <c:v>125</c:v>
                </c:pt>
                <c:pt idx="3">
                  <c:v>42</c:v>
                </c:pt>
                <c:pt idx="4">
                  <c:v>89</c:v>
                </c:pt>
              </c:numCache>
            </c:numRef>
          </c:val>
          <c:extLst>
            <c:ext xmlns:c16="http://schemas.microsoft.com/office/drawing/2014/chart" uri="{C3380CC4-5D6E-409C-BE32-E72D297353CC}">
              <c16:uniqueId val="{00000000-2817-46AF-905F-F72D62EA5A59}"/>
            </c:ext>
          </c:extLst>
        </c:ser>
        <c:dLbls>
          <c:showLegendKey val="0"/>
          <c:showVal val="0"/>
          <c:showCatName val="0"/>
          <c:showSerName val="0"/>
          <c:showPercent val="0"/>
          <c:showBubbleSize val="0"/>
        </c:dLbls>
        <c:gapWidth val="219"/>
        <c:overlap val="-27"/>
        <c:axId val="315057720"/>
        <c:axId val="315621008"/>
      </c:barChart>
      <c:catAx>
        <c:axId val="31505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621008"/>
        <c:crosses val="autoZero"/>
        <c:auto val="1"/>
        <c:lblAlgn val="ctr"/>
        <c:lblOffset val="100"/>
        <c:noMultiLvlLbl val="0"/>
      </c:catAx>
      <c:valAx>
        <c:axId val="315621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057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Instructions!$F$55</c:f>
              <c:strCache>
                <c:ptCount val="1"/>
                <c:pt idx="0">
                  <c:v>&lt; $5000</c:v>
                </c:pt>
              </c:strCache>
            </c:strRef>
          </c:tx>
          <c:spPr>
            <a:solidFill>
              <a:schemeClr val="accent1"/>
            </a:solidFill>
            <a:ln>
              <a:noFill/>
            </a:ln>
            <a:effectLst/>
          </c:spPr>
          <c:invertIfNegative val="0"/>
          <c:cat>
            <c:strRef>
              <c:f>Instructions!$B$56:$B$60</c:f>
              <c:strCache>
                <c:ptCount val="5"/>
                <c:pt idx="0">
                  <c:v>Product 1</c:v>
                </c:pt>
                <c:pt idx="1">
                  <c:v>Product 2</c:v>
                </c:pt>
                <c:pt idx="2">
                  <c:v>Product 3</c:v>
                </c:pt>
                <c:pt idx="3">
                  <c:v>Product 4</c:v>
                </c:pt>
                <c:pt idx="4">
                  <c:v>Product 5</c:v>
                </c:pt>
              </c:strCache>
            </c:strRef>
          </c:cat>
          <c:val>
            <c:numRef>
              <c:f>Instructions!$F$56:$F$60</c:f>
              <c:numCache>
                <c:formatCode>General</c:formatCode>
                <c:ptCount val="5"/>
                <c:pt idx="0">
                  <c:v>0</c:v>
                </c:pt>
                <c:pt idx="1">
                  <c:v>61</c:v>
                </c:pt>
                <c:pt idx="2">
                  <c:v>0</c:v>
                </c:pt>
                <c:pt idx="3">
                  <c:v>0</c:v>
                </c:pt>
                <c:pt idx="4">
                  <c:v>0</c:v>
                </c:pt>
              </c:numCache>
            </c:numRef>
          </c:val>
          <c:extLst>
            <c:ext xmlns:c16="http://schemas.microsoft.com/office/drawing/2014/chart" uri="{C3380CC4-5D6E-409C-BE32-E72D297353CC}">
              <c16:uniqueId val="{00000000-1E9B-4402-B0BA-38359C0471A8}"/>
            </c:ext>
          </c:extLst>
        </c:ser>
        <c:ser>
          <c:idx val="1"/>
          <c:order val="1"/>
          <c:tx>
            <c:strRef>
              <c:f>Instructions!$G$55</c:f>
              <c:strCache>
                <c:ptCount val="1"/>
                <c:pt idx="0">
                  <c:v>$5000 - $10000</c:v>
                </c:pt>
              </c:strCache>
            </c:strRef>
          </c:tx>
          <c:spPr>
            <a:solidFill>
              <a:schemeClr val="accent2"/>
            </a:solidFill>
            <a:ln>
              <a:noFill/>
            </a:ln>
            <a:effectLst/>
          </c:spPr>
          <c:invertIfNegative val="0"/>
          <c:cat>
            <c:strRef>
              <c:f>Instructions!$B$56:$B$60</c:f>
              <c:strCache>
                <c:ptCount val="5"/>
                <c:pt idx="0">
                  <c:v>Product 1</c:v>
                </c:pt>
                <c:pt idx="1">
                  <c:v>Product 2</c:v>
                </c:pt>
                <c:pt idx="2">
                  <c:v>Product 3</c:v>
                </c:pt>
                <c:pt idx="3">
                  <c:v>Product 4</c:v>
                </c:pt>
                <c:pt idx="4">
                  <c:v>Product 5</c:v>
                </c:pt>
              </c:strCache>
            </c:strRef>
          </c:cat>
          <c:val>
            <c:numRef>
              <c:f>Instructions!$G$56:$G$60</c:f>
              <c:numCache>
                <c:formatCode>General</c:formatCode>
                <c:ptCount val="5"/>
                <c:pt idx="0">
                  <c:v>57</c:v>
                </c:pt>
                <c:pt idx="1">
                  <c:v>0</c:v>
                </c:pt>
                <c:pt idx="2">
                  <c:v>125</c:v>
                </c:pt>
                <c:pt idx="3">
                  <c:v>0</c:v>
                </c:pt>
                <c:pt idx="4">
                  <c:v>89</c:v>
                </c:pt>
              </c:numCache>
            </c:numRef>
          </c:val>
          <c:extLst>
            <c:ext xmlns:c16="http://schemas.microsoft.com/office/drawing/2014/chart" uri="{C3380CC4-5D6E-409C-BE32-E72D297353CC}">
              <c16:uniqueId val="{00000001-1E9B-4402-B0BA-38359C0471A8}"/>
            </c:ext>
          </c:extLst>
        </c:ser>
        <c:ser>
          <c:idx val="2"/>
          <c:order val="2"/>
          <c:tx>
            <c:strRef>
              <c:f>Instructions!$H$55</c:f>
              <c:strCache>
                <c:ptCount val="1"/>
                <c:pt idx="0">
                  <c:v>&gt; $10000</c:v>
                </c:pt>
              </c:strCache>
            </c:strRef>
          </c:tx>
          <c:spPr>
            <a:solidFill>
              <a:schemeClr val="accent3"/>
            </a:solidFill>
            <a:ln>
              <a:noFill/>
            </a:ln>
            <a:effectLst/>
          </c:spPr>
          <c:invertIfNegative val="0"/>
          <c:cat>
            <c:strRef>
              <c:f>Instructions!$B$56:$B$60</c:f>
              <c:strCache>
                <c:ptCount val="5"/>
                <c:pt idx="0">
                  <c:v>Product 1</c:v>
                </c:pt>
                <c:pt idx="1">
                  <c:v>Product 2</c:v>
                </c:pt>
                <c:pt idx="2">
                  <c:v>Product 3</c:v>
                </c:pt>
                <c:pt idx="3">
                  <c:v>Product 4</c:v>
                </c:pt>
                <c:pt idx="4">
                  <c:v>Product 5</c:v>
                </c:pt>
              </c:strCache>
            </c:strRef>
          </c:cat>
          <c:val>
            <c:numRef>
              <c:f>Instructions!$H$56:$H$60</c:f>
              <c:numCache>
                <c:formatCode>General</c:formatCode>
                <c:ptCount val="5"/>
                <c:pt idx="0">
                  <c:v>0</c:v>
                </c:pt>
                <c:pt idx="1">
                  <c:v>0</c:v>
                </c:pt>
                <c:pt idx="2">
                  <c:v>0</c:v>
                </c:pt>
                <c:pt idx="3">
                  <c:v>42</c:v>
                </c:pt>
                <c:pt idx="4">
                  <c:v>0</c:v>
                </c:pt>
              </c:numCache>
            </c:numRef>
          </c:val>
          <c:extLst>
            <c:ext xmlns:c16="http://schemas.microsoft.com/office/drawing/2014/chart" uri="{C3380CC4-5D6E-409C-BE32-E72D297353CC}">
              <c16:uniqueId val="{00000002-1E9B-4402-B0BA-38359C0471A8}"/>
            </c:ext>
          </c:extLst>
        </c:ser>
        <c:dLbls>
          <c:showLegendKey val="0"/>
          <c:showVal val="0"/>
          <c:showCatName val="0"/>
          <c:showSerName val="0"/>
          <c:showPercent val="0"/>
          <c:showBubbleSize val="0"/>
        </c:dLbls>
        <c:gapWidth val="219"/>
        <c:overlap val="-27"/>
        <c:axId val="315469696"/>
        <c:axId val="315470080"/>
      </c:barChart>
      <c:catAx>
        <c:axId val="31546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70080"/>
        <c:crosses val="autoZero"/>
        <c:auto val="1"/>
        <c:lblAlgn val="ctr"/>
        <c:lblOffset val="100"/>
        <c:noMultiLvlLbl val="0"/>
      </c:catAx>
      <c:valAx>
        <c:axId val="31547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69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Profit</a:t>
            </a:r>
            <a:r>
              <a:rPr lang="en-GB" baseline="0"/>
              <a:t> and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Instructions!$F$55</c:f>
              <c:strCache>
                <c:ptCount val="1"/>
                <c:pt idx="0">
                  <c:v>&lt; $5000</c:v>
                </c:pt>
              </c:strCache>
            </c:strRef>
          </c:tx>
          <c:spPr>
            <a:solidFill>
              <a:schemeClr val="accent6">
                <a:tint val="65000"/>
              </a:schemeClr>
            </a:solidFill>
            <a:ln>
              <a:noFill/>
            </a:ln>
            <a:effectLst/>
          </c:spPr>
          <c:invertIfNegative val="0"/>
          <c:cat>
            <c:strRef>
              <c:f>Instructions!$B$56:$B$60</c:f>
              <c:strCache>
                <c:ptCount val="5"/>
                <c:pt idx="0">
                  <c:v>Product 1</c:v>
                </c:pt>
                <c:pt idx="1">
                  <c:v>Product 2</c:v>
                </c:pt>
                <c:pt idx="2">
                  <c:v>Product 3</c:v>
                </c:pt>
                <c:pt idx="3">
                  <c:v>Product 4</c:v>
                </c:pt>
                <c:pt idx="4">
                  <c:v>Product 5</c:v>
                </c:pt>
              </c:strCache>
            </c:strRef>
          </c:cat>
          <c:val>
            <c:numRef>
              <c:f>Instructions!$F$56:$F$60</c:f>
              <c:numCache>
                <c:formatCode>General</c:formatCode>
                <c:ptCount val="5"/>
                <c:pt idx="0">
                  <c:v>0</c:v>
                </c:pt>
                <c:pt idx="1">
                  <c:v>61</c:v>
                </c:pt>
                <c:pt idx="2">
                  <c:v>0</c:v>
                </c:pt>
                <c:pt idx="3">
                  <c:v>0</c:v>
                </c:pt>
                <c:pt idx="4">
                  <c:v>0</c:v>
                </c:pt>
              </c:numCache>
            </c:numRef>
          </c:val>
          <c:extLst>
            <c:ext xmlns:c16="http://schemas.microsoft.com/office/drawing/2014/chart" uri="{C3380CC4-5D6E-409C-BE32-E72D297353CC}">
              <c16:uniqueId val="{00000000-4775-4BFD-A658-46E46159BACB}"/>
            </c:ext>
          </c:extLst>
        </c:ser>
        <c:ser>
          <c:idx val="1"/>
          <c:order val="1"/>
          <c:tx>
            <c:strRef>
              <c:f>Instructions!$G$55</c:f>
              <c:strCache>
                <c:ptCount val="1"/>
                <c:pt idx="0">
                  <c:v>$5000 - $10000</c:v>
                </c:pt>
              </c:strCache>
            </c:strRef>
          </c:tx>
          <c:spPr>
            <a:solidFill>
              <a:schemeClr val="accent6"/>
            </a:solidFill>
            <a:ln>
              <a:noFill/>
            </a:ln>
            <a:effectLst/>
          </c:spPr>
          <c:invertIfNegative val="0"/>
          <c:cat>
            <c:strRef>
              <c:f>Instructions!$B$56:$B$60</c:f>
              <c:strCache>
                <c:ptCount val="5"/>
                <c:pt idx="0">
                  <c:v>Product 1</c:v>
                </c:pt>
                <c:pt idx="1">
                  <c:v>Product 2</c:v>
                </c:pt>
                <c:pt idx="2">
                  <c:v>Product 3</c:v>
                </c:pt>
                <c:pt idx="3">
                  <c:v>Product 4</c:v>
                </c:pt>
                <c:pt idx="4">
                  <c:v>Product 5</c:v>
                </c:pt>
              </c:strCache>
            </c:strRef>
          </c:cat>
          <c:val>
            <c:numRef>
              <c:f>Instructions!$G$56:$G$60</c:f>
              <c:numCache>
                <c:formatCode>General</c:formatCode>
                <c:ptCount val="5"/>
                <c:pt idx="0">
                  <c:v>57</c:v>
                </c:pt>
                <c:pt idx="1">
                  <c:v>0</c:v>
                </c:pt>
                <c:pt idx="2">
                  <c:v>125</c:v>
                </c:pt>
                <c:pt idx="3">
                  <c:v>0</c:v>
                </c:pt>
                <c:pt idx="4">
                  <c:v>89</c:v>
                </c:pt>
              </c:numCache>
            </c:numRef>
          </c:val>
          <c:extLst>
            <c:ext xmlns:c16="http://schemas.microsoft.com/office/drawing/2014/chart" uri="{C3380CC4-5D6E-409C-BE32-E72D297353CC}">
              <c16:uniqueId val="{00000001-4775-4BFD-A658-46E46159BACB}"/>
            </c:ext>
          </c:extLst>
        </c:ser>
        <c:ser>
          <c:idx val="2"/>
          <c:order val="2"/>
          <c:tx>
            <c:strRef>
              <c:f>Instructions!$H$55</c:f>
              <c:strCache>
                <c:ptCount val="1"/>
                <c:pt idx="0">
                  <c:v>&gt; $10000</c:v>
                </c:pt>
              </c:strCache>
            </c:strRef>
          </c:tx>
          <c:spPr>
            <a:solidFill>
              <a:schemeClr val="accent6">
                <a:shade val="65000"/>
              </a:schemeClr>
            </a:solidFill>
            <a:ln>
              <a:noFill/>
            </a:ln>
            <a:effectLst/>
          </c:spPr>
          <c:invertIfNegative val="0"/>
          <c:cat>
            <c:strRef>
              <c:f>Instructions!$B$56:$B$60</c:f>
              <c:strCache>
                <c:ptCount val="5"/>
                <c:pt idx="0">
                  <c:v>Product 1</c:v>
                </c:pt>
                <c:pt idx="1">
                  <c:v>Product 2</c:v>
                </c:pt>
                <c:pt idx="2">
                  <c:v>Product 3</c:v>
                </c:pt>
                <c:pt idx="3">
                  <c:v>Product 4</c:v>
                </c:pt>
                <c:pt idx="4">
                  <c:v>Product 5</c:v>
                </c:pt>
              </c:strCache>
            </c:strRef>
          </c:cat>
          <c:val>
            <c:numRef>
              <c:f>Instructions!$H$56:$H$60</c:f>
              <c:numCache>
                <c:formatCode>General</c:formatCode>
                <c:ptCount val="5"/>
                <c:pt idx="0">
                  <c:v>0</c:v>
                </c:pt>
                <c:pt idx="1">
                  <c:v>0</c:v>
                </c:pt>
                <c:pt idx="2">
                  <c:v>0</c:v>
                </c:pt>
                <c:pt idx="3">
                  <c:v>42</c:v>
                </c:pt>
                <c:pt idx="4">
                  <c:v>0</c:v>
                </c:pt>
              </c:numCache>
            </c:numRef>
          </c:val>
          <c:extLst>
            <c:ext xmlns:c16="http://schemas.microsoft.com/office/drawing/2014/chart" uri="{C3380CC4-5D6E-409C-BE32-E72D297353CC}">
              <c16:uniqueId val="{00000002-4775-4BFD-A658-46E46159BACB}"/>
            </c:ext>
          </c:extLst>
        </c:ser>
        <c:dLbls>
          <c:showLegendKey val="0"/>
          <c:showVal val="0"/>
          <c:showCatName val="0"/>
          <c:showSerName val="0"/>
          <c:showPercent val="0"/>
          <c:showBubbleSize val="0"/>
        </c:dLbls>
        <c:gapWidth val="35"/>
        <c:overlap val="100"/>
        <c:axId val="315981120"/>
        <c:axId val="315975232"/>
      </c:barChart>
      <c:catAx>
        <c:axId val="31598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75232"/>
        <c:crosses val="autoZero"/>
        <c:auto val="1"/>
        <c:lblAlgn val="ctr"/>
        <c:lblOffset val="100"/>
        <c:noMultiLvlLbl val="0"/>
      </c:catAx>
      <c:valAx>
        <c:axId val="315975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8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Profit</a:t>
            </a:r>
            <a:r>
              <a:rPr lang="en-GB" baseline="0"/>
              <a:t> and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Instructions!$F$55</c:f>
              <c:strCache>
                <c:ptCount val="1"/>
                <c:pt idx="0">
                  <c:v>&lt; $5000</c:v>
                </c:pt>
              </c:strCache>
            </c:strRef>
          </c:tx>
          <c:spPr>
            <a:solidFill>
              <a:schemeClr val="accent6">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Instructions!$F$56:$F$60</c:f>
              <c:numCache>
                <c:formatCode>General</c:formatCode>
                <c:ptCount val="5"/>
                <c:pt idx="0">
                  <c:v>0</c:v>
                </c:pt>
                <c:pt idx="1">
                  <c:v>61</c:v>
                </c:pt>
                <c:pt idx="2">
                  <c:v>0</c:v>
                </c:pt>
                <c:pt idx="3">
                  <c:v>0</c:v>
                </c:pt>
                <c:pt idx="4">
                  <c:v>0</c:v>
                </c:pt>
              </c:numCache>
            </c:numRef>
          </c:val>
          <c:extLst>
            <c:ext xmlns:c16="http://schemas.microsoft.com/office/drawing/2014/chart" uri="{C3380CC4-5D6E-409C-BE32-E72D297353CC}">
              <c16:uniqueId val="{00000000-2ADB-45EB-BFDF-5D5DD668149B}"/>
            </c:ext>
          </c:extLst>
        </c:ser>
        <c:ser>
          <c:idx val="1"/>
          <c:order val="1"/>
          <c:tx>
            <c:strRef>
              <c:f>Instructions!$G$55</c:f>
              <c:strCache>
                <c:ptCount val="1"/>
                <c:pt idx="0">
                  <c:v>$5000 - $10000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Instructions!$G$56:$G$60</c:f>
              <c:numCache>
                <c:formatCode>General</c:formatCode>
                <c:ptCount val="5"/>
                <c:pt idx="0">
                  <c:v>57</c:v>
                </c:pt>
                <c:pt idx="1">
                  <c:v>0</c:v>
                </c:pt>
                <c:pt idx="2">
                  <c:v>125</c:v>
                </c:pt>
                <c:pt idx="3">
                  <c:v>0</c:v>
                </c:pt>
                <c:pt idx="4">
                  <c:v>89</c:v>
                </c:pt>
              </c:numCache>
            </c:numRef>
          </c:val>
          <c:extLst>
            <c:ext xmlns:c16="http://schemas.microsoft.com/office/drawing/2014/chart" uri="{C3380CC4-5D6E-409C-BE32-E72D297353CC}">
              <c16:uniqueId val="{00000001-2ADB-45EB-BFDF-5D5DD668149B}"/>
            </c:ext>
          </c:extLst>
        </c:ser>
        <c:ser>
          <c:idx val="2"/>
          <c:order val="2"/>
          <c:tx>
            <c:strRef>
              <c:f>Instructions!$H$55</c:f>
              <c:strCache>
                <c:ptCount val="1"/>
                <c:pt idx="0">
                  <c:v>&gt; $10000</c:v>
                </c:pt>
              </c:strCache>
            </c:strRef>
          </c:tx>
          <c:spPr>
            <a:solidFill>
              <a:schemeClr val="accent6">
                <a:shade val="65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Instructions!$H$56:$H$60</c:f>
              <c:numCache>
                <c:formatCode>General</c:formatCode>
                <c:ptCount val="5"/>
                <c:pt idx="0">
                  <c:v>0</c:v>
                </c:pt>
                <c:pt idx="1">
                  <c:v>0</c:v>
                </c:pt>
                <c:pt idx="2">
                  <c:v>0</c:v>
                </c:pt>
                <c:pt idx="3">
                  <c:v>42</c:v>
                </c:pt>
                <c:pt idx="4">
                  <c:v>0</c:v>
                </c:pt>
              </c:numCache>
            </c:numRef>
          </c:val>
          <c:extLst>
            <c:ext xmlns:c16="http://schemas.microsoft.com/office/drawing/2014/chart" uri="{C3380CC4-5D6E-409C-BE32-E72D297353CC}">
              <c16:uniqueId val="{00000002-2ADB-45EB-BFDF-5D5DD668149B}"/>
            </c:ext>
          </c:extLst>
        </c:ser>
        <c:dLbls>
          <c:dLblPos val="outEnd"/>
          <c:showLegendKey val="0"/>
          <c:showVal val="1"/>
          <c:showCatName val="0"/>
          <c:showSerName val="0"/>
          <c:showPercent val="0"/>
          <c:showBubbleSize val="0"/>
        </c:dLbls>
        <c:gapWidth val="60"/>
        <c:overlap val="100"/>
        <c:axId val="315981120"/>
        <c:axId val="315975232"/>
      </c:barChart>
      <c:catAx>
        <c:axId val="31598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75232"/>
        <c:crosses val="autoZero"/>
        <c:auto val="1"/>
        <c:lblAlgn val="ctr"/>
        <c:lblOffset val="100"/>
        <c:noMultiLvlLbl val="0"/>
      </c:catAx>
      <c:valAx>
        <c:axId val="315975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8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Profit</a:t>
            </a:r>
            <a:r>
              <a:rPr lang="en-GB" baseline="0"/>
              <a:t> and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Instructions!$F$55</c:f>
              <c:strCache>
                <c:ptCount val="1"/>
                <c:pt idx="0">
                  <c:v>&lt; $5000</c:v>
                </c:pt>
              </c:strCache>
            </c:strRef>
          </c:tx>
          <c:spPr>
            <a:solidFill>
              <a:schemeClr val="accent6">
                <a:tint val="65000"/>
              </a:schemeClr>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Instructions!$F$56:$F$60</c:f>
              <c:numCache>
                <c:formatCode>General</c:formatCode>
                <c:ptCount val="5"/>
                <c:pt idx="0">
                  <c:v>0</c:v>
                </c:pt>
                <c:pt idx="1">
                  <c:v>61</c:v>
                </c:pt>
                <c:pt idx="2">
                  <c:v>0</c:v>
                </c:pt>
                <c:pt idx="3">
                  <c:v>0</c:v>
                </c:pt>
                <c:pt idx="4">
                  <c:v>0</c:v>
                </c:pt>
              </c:numCache>
            </c:numRef>
          </c:val>
          <c:extLst>
            <c:ext xmlns:c16="http://schemas.microsoft.com/office/drawing/2014/chart" uri="{C3380CC4-5D6E-409C-BE32-E72D297353CC}">
              <c16:uniqueId val="{00000000-9F90-4CFB-9331-3D79055CC53B}"/>
            </c:ext>
          </c:extLst>
        </c:ser>
        <c:ser>
          <c:idx val="1"/>
          <c:order val="1"/>
          <c:tx>
            <c:strRef>
              <c:f>Instructions!$G$55</c:f>
              <c:strCache>
                <c:ptCount val="1"/>
                <c:pt idx="0">
                  <c:v>$5000 - $10000</c:v>
                </c:pt>
              </c:strCache>
            </c:strRef>
          </c:tx>
          <c:spPr>
            <a:solidFill>
              <a:schemeClr val="accent6"/>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Instructions!$G$56:$G$60</c:f>
              <c:numCache>
                <c:formatCode>General</c:formatCode>
                <c:ptCount val="5"/>
                <c:pt idx="0">
                  <c:v>57</c:v>
                </c:pt>
                <c:pt idx="1">
                  <c:v>0</c:v>
                </c:pt>
                <c:pt idx="2">
                  <c:v>125</c:v>
                </c:pt>
                <c:pt idx="3">
                  <c:v>0</c:v>
                </c:pt>
                <c:pt idx="4">
                  <c:v>89</c:v>
                </c:pt>
              </c:numCache>
            </c:numRef>
          </c:val>
          <c:extLst>
            <c:ext xmlns:c16="http://schemas.microsoft.com/office/drawing/2014/chart" uri="{C3380CC4-5D6E-409C-BE32-E72D297353CC}">
              <c16:uniqueId val="{00000001-9F90-4CFB-9331-3D79055CC53B}"/>
            </c:ext>
          </c:extLst>
        </c:ser>
        <c:ser>
          <c:idx val="2"/>
          <c:order val="2"/>
          <c:tx>
            <c:strRef>
              <c:f>Instructions!$H$55</c:f>
              <c:strCache>
                <c:ptCount val="1"/>
                <c:pt idx="0">
                  <c:v>&gt; $10000</c:v>
                </c:pt>
              </c:strCache>
            </c:strRef>
          </c:tx>
          <c:spPr>
            <a:solidFill>
              <a:schemeClr val="accent6">
                <a:shade val="65000"/>
              </a:schemeClr>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Instructions!$H$56:$H$60</c:f>
              <c:numCache>
                <c:formatCode>General</c:formatCode>
                <c:ptCount val="5"/>
                <c:pt idx="0">
                  <c:v>0</c:v>
                </c:pt>
                <c:pt idx="1">
                  <c:v>0</c:v>
                </c:pt>
                <c:pt idx="2">
                  <c:v>0</c:v>
                </c:pt>
                <c:pt idx="3">
                  <c:v>42</c:v>
                </c:pt>
                <c:pt idx="4">
                  <c:v>0</c:v>
                </c:pt>
              </c:numCache>
            </c:numRef>
          </c:val>
          <c:extLst>
            <c:ext xmlns:c16="http://schemas.microsoft.com/office/drawing/2014/chart" uri="{C3380CC4-5D6E-409C-BE32-E72D297353CC}">
              <c16:uniqueId val="{00000002-9F90-4CFB-9331-3D79055CC53B}"/>
            </c:ext>
          </c:extLst>
        </c:ser>
        <c:dLbls>
          <c:dLblPos val="outEnd"/>
          <c:showLegendKey val="0"/>
          <c:showVal val="1"/>
          <c:showCatName val="0"/>
          <c:showSerName val="0"/>
          <c:showPercent val="0"/>
          <c:showBubbleSize val="0"/>
        </c:dLbls>
        <c:gapWidth val="60"/>
        <c:overlap val="100"/>
        <c:axId val="315981120"/>
        <c:axId val="315975232"/>
      </c:barChart>
      <c:catAx>
        <c:axId val="31598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75232"/>
        <c:crosses val="autoZero"/>
        <c:auto val="1"/>
        <c:lblAlgn val="ctr"/>
        <c:lblOffset val="100"/>
        <c:noMultiLvlLbl val="0"/>
      </c:catAx>
      <c:valAx>
        <c:axId val="315975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8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Profit</a:t>
            </a:r>
            <a:r>
              <a:rPr lang="en-GB" baseline="0"/>
              <a:t> and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Instructions!$F$55</c:f>
              <c:strCache>
                <c:ptCount val="1"/>
                <c:pt idx="0">
                  <c:v>&lt; $5000</c:v>
                </c:pt>
              </c:strCache>
            </c:strRef>
          </c:tx>
          <c:spPr>
            <a:solidFill>
              <a:schemeClr val="accent6">
                <a:tint val="65000"/>
              </a:schemeClr>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Instructions!$F$56:$F$60</c:f>
              <c:numCache>
                <c:formatCode>General</c:formatCode>
                <c:ptCount val="5"/>
                <c:pt idx="0">
                  <c:v>0</c:v>
                </c:pt>
                <c:pt idx="1">
                  <c:v>61</c:v>
                </c:pt>
                <c:pt idx="2">
                  <c:v>0</c:v>
                </c:pt>
                <c:pt idx="3">
                  <c:v>0</c:v>
                </c:pt>
                <c:pt idx="4">
                  <c:v>0</c:v>
                </c:pt>
              </c:numCache>
            </c:numRef>
          </c:val>
          <c:extLst>
            <c:ext xmlns:c16="http://schemas.microsoft.com/office/drawing/2014/chart" uri="{C3380CC4-5D6E-409C-BE32-E72D297353CC}">
              <c16:uniqueId val="{00000000-90A7-4734-98E5-51EE89D13837}"/>
            </c:ext>
          </c:extLst>
        </c:ser>
        <c:ser>
          <c:idx val="1"/>
          <c:order val="1"/>
          <c:tx>
            <c:strRef>
              <c:f>Instructions!$G$55</c:f>
              <c:strCache>
                <c:ptCount val="1"/>
                <c:pt idx="0">
                  <c:v>$5000 - $10000</c:v>
                </c:pt>
              </c:strCache>
            </c:strRef>
          </c:tx>
          <c:spPr>
            <a:solidFill>
              <a:schemeClr val="accent6"/>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Instructions!$G$56:$G$60</c:f>
              <c:numCache>
                <c:formatCode>General</c:formatCode>
                <c:ptCount val="5"/>
                <c:pt idx="0">
                  <c:v>57</c:v>
                </c:pt>
                <c:pt idx="1">
                  <c:v>0</c:v>
                </c:pt>
                <c:pt idx="2">
                  <c:v>125</c:v>
                </c:pt>
                <c:pt idx="3">
                  <c:v>0</c:v>
                </c:pt>
                <c:pt idx="4">
                  <c:v>89</c:v>
                </c:pt>
              </c:numCache>
            </c:numRef>
          </c:val>
          <c:extLst>
            <c:ext xmlns:c16="http://schemas.microsoft.com/office/drawing/2014/chart" uri="{C3380CC4-5D6E-409C-BE32-E72D297353CC}">
              <c16:uniqueId val="{00000001-90A7-4734-98E5-51EE89D13837}"/>
            </c:ext>
          </c:extLst>
        </c:ser>
        <c:ser>
          <c:idx val="2"/>
          <c:order val="2"/>
          <c:tx>
            <c:strRef>
              <c:f>Instructions!$H$55</c:f>
              <c:strCache>
                <c:ptCount val="1"/>
                <c:pt idx="0">
                  <c:v>&gt; $10000</c:v>
                </c:pt>
              </c:strCache>
            </c:strRef>
          </c:tx>
          <c:spPr>
            <a:solidFill>
              <a:schemeClr val="accent6">
                <a:shade val="65000"/>
              </a:schemeClr>
            </a:solidFill>
            <a:ln>
              <a:noFill/>
            </a:ln>
            <a:effectLst/>
          </c:spPr>
          <c:invertIfNegative val="0"/>
          <c:dLbls>
            <c:numFmt formatCode="#&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Instructions!$B$56:$B$60</c:f>
              <c:strCache>
                <c:ptCount val="5"/>
                <c:pt idx="0">
                  <c:v>Product 1</c:v>
                </c:pt>
                <c:pt idx="1">
                  <c:v>Product 2</c:v>
                </c:pt>
                <c:pt idx="2">
                  <c:v>Product 3</c:v>
                </c:pt>
                <c:pt idx="3">
                  <c:v>Product 4</c:v>
                </c:pt>
                <c:pt idx="4">
                  <c:v>Product 5</c:v>
                </c:pt>
              </c:strCache>
            </c:strRef>
          </c:cat>
          <c:val>
            <c:numRef>
              <c:f>Instructions!$H$56:$H$60</c:f>
              <c:numCache>
                <c:formatCode>General</c:formatCode>
                <c:ptCount val="5"/>
                <c:pt idx="0">
                  <c:v>0</c:v>
                </c:pt>
                <c:pt idx="1">
                  <c:v>0</c:v>
                </c:pt>
                <c:pt idx="2">
                  <c:v>0</c:v>
                </c:pt>
                <c:pt idx="3">
                  <c:v>42</c:v>
                </c:pt>
                <c:pt idx="4">
                  <c:v>0</c:v>
                </c:pt>
              </c:numCache>
            </c:numRef>
          </c:val>
          <c:extLst>
            <c:ext xmlns:c16="http://schemas.microsoft.com/office/drawing/2014/chart" uri="{C3380CC4-5D6E-409C-BE32-E72D297353CC}">
              <c16:uniqueId val="{00000002-90A7-4734-98E5-51EE89D13837}"/>
            </c:ext>
          </c:extLst>
        </c:ser>
        <c:dLbls>
          <c:dLblPos val="outEnd"/>
          <c:showLegendKey val="0"/>
          <c:showVal val="1"/>
          <c:showCatName val="0"/>
          <c:showSerName val="0"/>
          <c:showPercent val="0"/>
          <c:showBubbleSize val="0"/>
        </c:dLbls>
        <c:gapWidth val="60"/>
        <c:overlap val="100"/>
        <c:axId val="315981120"/>
        <c:axId val="315975232"/>
      </c:barChart>
      <c:catAx>
        <c:axId val="31598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975232"/>
        <c:crosses val="autoZero"/>
        <c:auto val="1"/>
        <c:lblAlgn val="ctr"/>
        <c:lblOffset val="100"/>
        <c:noMultiLvlLbl val="0"/>
      </c:catAx>
      <c:valAx>
        <c:axId val="315975232"/>
        <c:scaling>
          <c:orientation val="minMax"/>
        </c:scaling>
        <c:delete val="1"/>
        <c:axPos val="l"/>
        <c:numFmt formatCode="General" sourceLinked="1"/>
        <c:majorTickMark val="none"/>
        <c:minorTickMark val="none"/>
        <c:tickLblPos val="nextTo"/>
        <c:crossAx val="31598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withinLinearReversed" id="26">
  <a:schemeClr val="accent6"/>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5.xml"/><Relationship Id="rId5" Type="http://schemas.openxmlformats.org/officeDocument/2006/relationships/image" Target="../media/image3.png"/><Relationship Id="rId4" Type="http://schemas.openxmlformats.org/officeDocument/2006/relationships/chart" Target="../charts/chart4.xml"/><Relationship Id="rId9"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0</xdr:colOff>
      <xdr:row>14</xdr:row>
      <xdr:rowOff>0</xdr:rowOff>
    </xdr:from>
    <xdr:to>
      <xdr:col>15</xdr:col>
      <xdr:colOff>0</xdr:colOff>
      <xdr:row>26</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1085850</xdr:colOff>
      <xdr:row>17</xdr:row>
      <xdr:rowOff>71120</xdr:rowOff>
    </xdr:from>
    <xdr:to>
      <xdr:col>14</xdr:col>
      <xdr:colOff>481330</xdr:colOff>
      <xdr:row>18</xdr:row>
      <xdr:rowOff>71120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460230" y="3248660"/>
          <a:ext cx="637540" cy="182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rPr>
            <a:t>Profit</a:t>
          </a:r>
        </a:p>
      </xdr:txBody>
    </xdr:sp>
    <xdr:clientData/>
  </xdr:twoCellAnchor>
  <xdr:twoCellAnchor editAs="oneCell">
    <xdr:from>
      <xdr:col>1</xdr:col>
      <xdr:colOff>533402</xdr:colOff>
      <xdr:row>0</xdr:row>
      <xdr:rowOff>0</xdr:rowOff>
    </xdr:from>
    <xdr:to>
      <xdr:col>6</xdr:col>
      <xdr:colOff>0</xdr:colOff>
      <xdr:row>6</xdr:row>
      <xdr:rowOff>76200</xdr:rowOff>
    </xdr:to>
    <xdr:pic>
      <xdr:nvPicPr>
        <xdr:cNvPr id="2" name="Picture 1">
          <a:extLst>
            <a:ext uri="{FF2B5EF4-FFF2-40B4-BE49-F238E27FC236}">
              <a16:creationId xmlns:a16="http://schemas.microsoft.com/office/drawing/2014/main" id="{ED0FB9C5-589C-4FBD-863F-836FC0F07CC7}"/>
            </a:ext>
          </a:extLst>
        </xdr:cNvPr>
        <xdr:cNvPicPr>
          <a:picLocks noChangeAspect="1"/>
        </xdr:cNvPicPr>
      </xdr:nvPicPr>
      <xdr:blipFill>
        <a:blip xmlns:r="http://schemas.openxmlformats.org/officeDocument/2006/relationships" r:embed="rId2"/>
        <a:stretch>
          <a:fillRect/>
        </a:stretch>
      </xdr:blipFill>
      <xdr:spPr>
        <a:xfrm>
          <a:off x="1066802" y="0"/>
          <a:ext cx="2484118" cy="1242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42</xdr:row>
      <xdr:rowOff>152400</xdr:rowOff>
    </xdr:from>
    <xdr:to>
      <xdr:col>16</xdr:col>
      <xdr:colOff>304800</xdr:colOff>
      <xdr:row>50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53</xdr:row>
      <xdr:rowOff>0</xdr:rowOff>
    </xdr:from>
    <xdr:to>
      <xdr:col>16</xdr:col>
      <xdr:colOff>304800</xdr:colOff>
      <xdr:row>60</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81</xdr:row>
      <xdr:rowOff>0</xdr:rowOff>
    </xdr:from>
    <xdr:to>
      <xdr:col>7</xdr:col>
      <xdr:colOff>829963</xdr:colOff>
      <xdr:row>93</xdr:row>
      <xdr:rowOff>160106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609600" y="15792450"/>
          <a:ext cx="5757563" cy="2369906"/>
        </a:xfrm>
        <a:prstGeom prst="rect">
          <a:avLst/>
        </a:prstGeom>
      </xdr:spPr>
    </xdr:pic>
    <xdr:clientData/>
  </xdr:twoCellAnchor>
  <xdr:twoCellAnchor>
    <xdr:from>
      <xdr:col>1</xdr:col>
      <xdr:colOff>0</xdr:colOff>
      <xdr:row>97</xdr:row>
      <xdr:rowOff>38100</xdr:rowOff>
    </xdr:from>
    <xdr:to>
      <xdr:col>6</xdr:col>
      <xdr:colOff>825500</xdr:colOff>
      <xdr:row>109</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831850</xdr:colOff>
      <xdr:row>100</xdr:row>
      <xdr:rowOff>152400</xdr:rowOff>
    </xdr:from>
    <xdr:to>
      <xdr:col>6</xdr:col>
      <xdr:colOff>387350</xdr:colOff>
      <xdr:row>101</xdr:row>
      <xdr:rowOff>152400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83050" y="18935700"/>
          <a:ext cx="660400" cy="18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rPr>
            <a:t>Profit</a:t>
          </a:r>
        </a:p>
      </xdr:txBody>
    </xdr:sp>
    <xdr:clientData/>
  </xdr:twoCellAnchor>
  <xdr:twoCellAnchor editAs="oneCell">
    <xdr:from>
      <xdr:col>1</xdr:col>
      <xdr:colOff>0</xdr:colOff>
      <xdr:row>64</xdr:row>
      <xdr:rowOff>0</xdr:rowOff>
    </xdr:from>
    <xdr:to>
      <xdr:col>7</xdr:col>
      <xdr:colOff>630890</xdr:colOff>
      <xdr:row>77</xdr:row>
      <xdr:rowOff>112682</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stretch>
          <a:fillRect/>
        </a:stretch>
      </xdr:blipFill>
      <xdr:spPr>
        <a:xfrm>
          <a:off x="609600" y="12103100"/>
          <a:ext cx="5558490" cy="2506632"/>
        </a:xfrm>
        <a:prstGeom prst="rect">
          <a:avLst/>
        </a:prstGeom>
      </xdr:spPr>
    </xdr:pic>
    <xdr:clientData/>
  </xdr:twoCellAnchor>
  <xdr:twoCellAnchor>
    <xdr:from>
      <xdr:col>1</xdr:col>
      <xdr:colOff>0</xdr:colOff>
      <xdr:row>116</xdr:row>
      <xdr:rowOff>0</xdr:rowOff>
    </xdr:from>
    <xdr:to>
      <xdr:col>6</xdr:col>
      <xdr:colOff>825500</xdr:colOff>
      <xdr:row>127</xdr:row>
      <xdr:rowOff>144780</xdr:rowOff>
    </xdr:to>
    <xdr:graphicFrame macro="">
      <xdr:nvGraphicFramePr>
        <xdr:cNvPr id="9" name="Chart 8">
          <a:extLst>
            <a:ext uri="{FF2B5EF4-FFF2-40B4-BE49-F238E27FC236}">
              <a16:creationId xmlns:a16="http://schemas.microsoft.com/office/drawing/2014/main" id="{EE73CCEE-0547-4E4F-8EF6-33A370B62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6</xdr:col>
      <xdr:colOff>903679</xdr:colOff>
      <xdr:row>116</xdr:row>
      <xdr:rowOff>0</xdr:rowOff>
    </xdr:from>
    <xdr:to>
      <xdr:col>9</xdr:col>
      <xdr:colOff>0</xdr:colOff>
      <xdr:row>139</xdr:row>
      <xdr:rowOff>77232</xdr:rowOff>
    </xdr:to>
    <xdr:pic>
      <xdr:nvPicPr>
        <xdr:cNvPr id="4" name="Picture 3">
          <a:extLst>
            <a:ext uri="{FF2B5EF4-FFF2-40B4-BE49-F238E27FC236}">
              <a16:creationId xmlns:a16="http://schemas.microsoft.com/office/drawing/2014/main" id="{CD741A1E-B03D-4276-B35E-16A823C7DE6A}"/>
            </a:ext>
          </a:extLst>
        </xdr:cNvPr>
        <xdr:cNvPicPr>
          <a:picLocks noChangeAspect="1"/>
        </xdr:cNvPicPr>
      </xdr:nvPicPr>
      <xdr:blipFill>
        <a:blip xmlns:r="http://schemas.openxmlformats.org/officeDocument/2006/relationships" r:embed="rId7"/>
        <a:stretch>
          <a:fillRect/>
        </a:stretch>
      </xdr:blipFill>
      <xdr:spPr>
        <a:xfrm>
          <a:off x="5285179" y="21709380"/>
          <a:ext cx="1870001" cy="4283472"/>
        </a:xfrm>
        <a:prstGeom prst="rect">
          <a:avLst/>
        </a:prstGeom>
      </xdr:spPr>
    </xdr:pic>
    <xdr:clientData/>
  </xdr:twoCellAnchor>
  <xdr:twoCellAnchor>
    <xdr:from>
      <xdr:col>1</xdr:col>
      <xdr:colOff>0</xdr:colOff>
      <xdr:row>143</xdr:row>
      <xdr:rowOff>0</xdr:rowOff>
    </xdr:from>
    <xdr:to>
      <xdr:col>6</xdr:col>
      <xdr:colOff>825500</xdr:colOff>
      <xdr:row>154</xdr:row>
      <xdr:rowOff>144780</xdr:rowOff>
    </xdr:to>
    <xdr:graphicFrame macro="">
      <xdr:nvGraphicFramePr>
        <xdr:cNvPr id="10" name="Chart 9">
          <a:extLst>
            <a:ext uri="{FF2B5EF4-FFF2-40B4-BE49-F238E27FC236}">
              <a16:creationId xmlns:a16="http://schemas.microsoft.com/office/drawing/2014/main" id="{3C5F0C74-6124-47DB-A714-483128626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158</xdr:row>
      <xdr:rowOff>0</xdr:rowOff>
    </xdr:from>
    <xdr:to>
      <xdr:col>6</xdr:col>
      <xdr:colOff>825500</xdr:colOff>
      <xdr:row>169</xdr:row>
      <xdr:rowOff>144780</xdr:rowOff>
    </xdr:to>
    <xdr:graphicFrame macro="">
      <xdr:nvGraphicFramePr>
        <xdr:cNvPr id="11" name="Chart 10">
          <a:extLst>
            <a:ext uri="{FF2B5EF4-FFF2-40B4-BE49-F238E27FC236}">
              <a16:creationId xmlns:a16="http://schemas.microsoft.com/office/drawing/2014/main" id="{1F58DB5B-9F35-4FBB-A04B-25B73AA92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I8:O13" totalsRowShown="0" headerRowDxfId="29">
  <autoFilter ref="I8:O13"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Products"/>
    <tableColumn id="2" xr3:uid="{00000000-0010-0000-0000-000002000000}" name="Sales" dataDxfId="28"/>
    <tableColumn id="7" xr3:uid="{00000000-0010-0000-0000-000007000000}" name="Price" dataDxfId="27" dataCellStyle="Currency"/>
    <tableColumn id="3" xr3:uid="{00000000-0010-0000-0000-000003000000}" name="Profit" dataDxfId="26" dataCellStyle="Currency">
      <calculatedColumnFormula>Table3[[#This Row],[Price]]*Table3[[#This Row],[Sales]]</calculatedColumnFormula>
    </tableColumn>
    <tableColumn id="4" xr3:uid="{00000000-0010-0000-0000-000004000000}" name="&lt; $5000" dataDxfId="11">
      <calculatedColumnFormula>IF(Table3[[#This Row],[Profit]]&lt;$N$7,Table3[[#This Row],[Sales]],"")</calculatedColumnFormula>
    </tableColumn>
    <tableColumn id="5" xr3:uid="{00000000-0010-0000-0000-000005000000}" name="$5000 - $10000" dataDxfId="10">
      <calculatedColumnFormula>IF(AND($L9&gt;=$N$7,L9&lt;=$O$7),$J9,"")</calculatedColumnFormula>
    </tableColumn>
    <tableColumn id="6" xr3:uid="{00000000-0010-0000-0000-000006000000}" name="&gt; $10000" dataDxfId="9">
      <calculatedColumnFormula>IF($L9&gt;$O$7,$J9,"")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4:E19" totalsRowShown="0" headerRowDxfId="25">
  <autoFilter ref="B14:E19" xr:uid="{00000000-0009-0000-0100-000001000000}">
    <filterColumn colId="0" hiddenButton="1"/>
    <filterColumn colId="1" hiddenButton="1"/>
    <filterColumn colId="2" hiddenButton="1"/>
    <filterColumn colId="3" hiddenButton="1"/>
  </autoFilter>
  <tableColumns count="4">
    <tableColumn id="1" xr3:uid="{00000000-0010-0000-0100-000001000000}" name="Products"/>
    <tableColumn id="2" xr3:uid="{00000000-0010-0000-0100-000002000000}" name="Sales"/>
    <tableColumn id="3" xr3:uid="{00000000-0010-0000-0100-000003000000}" name="Price" dataCellStyle="Currency"/>
    <tableColumn id="4" xr3:uid="{00000000-0010-0000-0100-000004000000}" name="Profit" dataCellStyle="Currency">
      <calculatedColumnFormula>C15*D15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B23:H28" totalsRowShown="0" headerRowDxfId="24">
  <autoFilter ref="B23:H28"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Products"/>
    <tableColumn id="2" xr3:uid="{00000000-0010-0000-0200-000002000000}" name="Sales"/>
    <tableColumn id="3" xr3:uid="{00000000-0010-0000-0200-000003000000}" name="Price" dataCellStyle="Currency"/>
    <tableColumn id="4" xr3:uid="{00000000-0010-0000-0200-000004000000}" name="Profit" dataCellStyle="Currency">
      <calculatedColumnFormula>C24*D24</calculatedColumnFormula>
    </tableColumn>
    <tableColumn id="5" xr3:uid="{00000000-0010-0000-0200-000005000000}" name="&lt; $5000"/>
    <tableColumn id="6" xr3:uid="{00000000-0010-0000-0200-000006000000}" name="$5000 - $10000"/>
    <tableColumn id="7" xr3:uid="{00000000-0010-0000-0200-000007000000}" name="&gt; $1000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B35:H40" totalsRowShown="0" headerRowDxfId="23">
  <autoFilter ref="B35:H40"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Products"/>
    <tableColumn id="2" xr3:uid="{00000000-0010-0000-0300-000002000000}" name="Sales" dataDxfId="22"/>
    <tableColumn id="7" xr3:uid="{00000000-0010-0000-0300-000007000000}" name="Price" dataDxfId="21" dataCellStyle="Currency"/>
    <tableColumn id="3" xr3:uid="{00000000-0010-0000-0300-000003000000}" name="Profit" dataDxfId="20" dataCellStyle="Currency">
      <calculatedColumnFormula>Table35[[#This Row],[Price]]*Table35[[#This Row],[Sales]]</calculatedColumnFormula>
    </tableColumn>
    <tableColumn id="4" xr3:uid="{00000000-0010-0000-0300-000004000000}" name="&lt; $5000" dataDxfId="8">
      <calculatedColumnFormula>IF(Table35[[#This Row],[Profit]]&lt;$G$34,Table35[[#This Row],[Sales]],"")</calculatedColumnFormula>
    </tableColumn>
    <tableColumn id="5" xr3:uid="{00000000-0010-0000-0300-000005000000}" name="$5000 - $10000" dataDxfId="7">
      <calculatedColumnFormula>IF(AND(Table35[[#This Row],[Profit]]&gt;=$G$34,Table35[[#This Row],[Profit]]&lt;=$H$34),Table35[[#This Row],[Sales]],"")</calculatedColumnFormula>
    </tableColumn>
    <tableColumn id="6" xr3:uid="{00000000-0010-0000-0300-000006000000}" name="&gt; $10000" dataDxfId="6">
      <calculatedColumnFormula>IF(Table35[[#This Row],[Profit]]&gt;$H$34,Table35[[#This Row],[Sales]],"")</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57" displayName="Table357" ref="B45:H50" totalsRowShown="0" headerRowDxfId="19">
  <autoFilter ref="B45:H50"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Products"/>
    <tableColumn id="2" xr3:uid="{00000000-0010-0000-0400-000002000000}" name="Sales" dataDxfId="18"/>
    <tableColumn id="7" xr3:uid="{00000000-0010-0000-0400-000007000000}" name="Price" dataDxfId="17" dataCellStyle="Currency"/>
    <tableColumn id="3" xr3:uid="{00000000-0010-0000-0400-000003000000}" name="Profit" dataDxfId="16" dataCellStyle="Currency">
      <calculatedColumnFormula>Table357[[#This Row],[Price]]*Table357[[#This Row],[Sales]]</calculatedColumnFormula>
    </tableColumn>
    <tableColumn id="4" xr3:uid="{00000000-0010-0000-0400-000004000000}" name="&lt; $5000" dataDxfId="5">
      <calculatedColumnFormula>IF(Table357[[#This Row],[Profit]]&lt;$G$44,Table357[[#This Row],[Sales]],"")</calculatedColumnFormula>
    </tableColumn>
    <tableColumn id="5" xr3:uid="{00000000-0010-0000-0400-000005000000}" name="$5000 - $10000" dataDxfId="4">
      <calculatedColumnFormula>IF(AND(Table357[[#This Row],[Profit]]&gt;=$G$34,Table357[[#This Row],[Profit]]&lt;=$H$34),Table357[[#This Row],[Sales]],"")</calculatedColumnFormula>
    </tableColumn>
    <tableColumn id="6" xr3:uid="{00000000-0010-0000-0400-000006000000}" name="&gt; $10000" dataDxfId="3">
      <calculatedColumnFormula>IF(Table357[[#This Row],[Profit]]&gt;$H$34,Table357[[#This Row],[Sales]],"")</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3578" displayName="Table3578" ref="B55:H60" totalsRowShown="0" headerRowDxfId="15">
  <autoFilter ref="B55:H60" xr:uid="{00000000-0009-0000-0100-00000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Products"/>
    <tableColumn id="2" xr3:uid="{00000000-0010-0000-0500-000002000000}" name="Sales" dataDxfId="14"/>
    <tableColumn id="7" xr3:uid="{00000000-0010-0000-0500-000007000000}" name="Price" dataDxfId="13" dataCellStyle="Currency"/>
    <tableColumn id="3" xr3:uid="{00000000-0010-0000-0500-000003000000}" name="Profit" dataDxfId="12" dataCellStyle="Currency">
      <calculatedColumnFormula>Table3578[[#This Row],[Price]]*Table3578[[#This Row],[Sales]]</calculatedColumnFormula>
    </tableColumn>
    <tableColumn id="4" xr3:uid="{00000000-0010-0000-0500-000004000000}" name="&lt; $5000" dataDxfId="2">
      <calculatedColumnFormula>IF(Table3578[[#This Row],[Profit]]&lt;$G$54,Table3578[[#This Row],[Sales]],"")</calculatedColumnFormula>
    </tableColumn>
    <tableColumn id="5" xr3:uid="{00000000-0010-0000-0500-000005000000}" name="$5000 - $10000" dataDxfId="1">
      <calculatedColumnFormula>IF(AND(Table3578[[#This Row],[Profit]]&gt;=$G$34,Table3578[[#This Row],[Profit]]&lt;=$H$34),Table3578[[#This Row],[Sales]],"")</calculatedColumnFormula>
    </tableColumn>
    <tableColumn id="6" xr3:uid="{00000000-0010-0000-0500-000006000000}" name="&gt; $10000" dataDxfId="0">
      <calculatedColumnFormula>IF(Table3578[[#This Row],[Profit]]&gt;$H$34,Table3578[[#This Row],[Sales]],"")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hyperlink" Target="http://www.pinex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6"/>
  <sheetViews>
    <sheetView showGridLines="0" tabSelected="1" workbookViewId="0">
      <selection activeCell="I6" sqref="I6:M7"/>
    </sheetView>
  </sheetViews>
  <sheetFormatPr defaultRowHeight="14.4" x14ac:dyDescent="0.3"/>
  <cols>
    <col min="1" max="1" width="7.77734375" customWidth="1"/>
    <col min="2" max="4" width="8.77734375" customWidth="1"/>
    <col min="6" max="7" width="8.77734375" customWidth="1"/>
    <col min="9" max="9" width="10.5546875" bestFit="1" customWidth="1"/>
    <col min="10" max="11" width="9.5546875" bestFit="1" customWidth="1"/>
    <col min="12" max="12" width="11.109375" bestFit="1" customWidth="1"/>
    <col min="13" max="13" width="11.88671875" bestFit="1" customWidth="1"/>
    <col min="14" max="14" width="18.109375" bestFit="1" customWidth="1"/>
    <col min="15" max="15" width="12.88671875" bestFit="1" customWidth="1"/>
  </cols>
  <sheetData>
    <row r="2" spans="2:15" ht="19.8" x14ac:dyDescent="0.4">
      <c r="C2" s="22"/>
      <c r="D2" s="22"/>
      <c r="E2" s="22"/>
      <c r="F2" s="22"/>
      <c r="G2" s="22"/>
    </row>
    <row r="6" spans="2:15" x14ac:dyDescent="0.3">
      <c r="I6" s="23" t="s">
        <v>8</v>
      </c>
      <c r="J6" s="23"/>
      <c r="K6" s="23"/>
      <c r="L6" s="23"/>
      <c r="M6" s="23"/>
      <c r="N6" s="15" t="s">
        <v>9</v>
      </c>
      <c r="O6" s="15"/>
    </row>
    <row r="7" spans="2:15" x14ac:dyDescent="0.3">
      <c r="I7" s="23"/>
      <c r="J7" s="23"/>
      <c r="K7" s="23"/>
      <c r="L7" s="23"/>
      <c r="M7" s="23"/>
      <c r="N7" s="4">
        <v>5000</v>
      </c>
      <c r="O7" s="4">
        <v>10000</v>
      </c>
    </row>
    <row r="8" spans="2:15" x14ac:dyDescent="0.3">
      <c r="B8" s="14" t="s">
        <v>31</v>
      </c>
      <c r="C8" s="14"/>
      <c r="D8" s="14"/>
      <c r="E8" s="14"/>
      <c r="F8" s="14"/>
      <c r="G8" s="14"/>
      <c r="I8" s="2" t="s">
        <v>0</v>
      </c>
      <c r="J8" s="1" t="s">
        <v>6</v>
      </c>
      <c r="K8" s="1" t="s">
        <v>10</v>
      </c>
      <c r="L8" s="1" t="s">
        <v>7</v>
      </c>
      <c r="M8" s="1" t="s">
        <v>33</v>
      </c>
      <c r="N8" s="1" t="s">
        <v>34</v>
      </c>
      <c r="O8" s="1" t="s">
        <v>35</v>
      </c>
    </row>
    <row r="9" spans="2:15" x14ac:dyDescent="0.3">
      <c r="B9" s="14"/>
      <c r="C9" s="14"/>
      <c r="D9" s="14"/>
      <c r="E9" s="14"/>
      <c r="F9" s="14"/>
      <c r="G9" s="14"/>
      <c r="I9" t="s">
        <v>1</v>
      </c>
      <c r="J9" s="3">
        <v>57</v>
      </c>
      <c r="K9" s="19">
        <v>100</v>
      </c>
      <c r="L9" s="19">
        <f>Table3[[#This Row],[Price]]*Table3[[#This Row],[Sales]]</f>
        <v>5700</v>
      </c>
      <c r="M9" s="5" t="str">
        <f>IF(Table3[[#This Row],[Profit]]&lt;$N$7,Table3[[#This Row],[Sales]],"")</f>
        <v/>
      </c>
      <c r="N9" s="5">
        <f>IF(AND($L9&gt;=$N$7,L9&lt;=$O$7),$J9,"")</f>
        <v>57</v>
      </c>
      <c r="O9" s="5" t="str">
        <f>IF($L9&gt;$O$7,$J9,"")</f>
        <v/>
      </c>
    </row>
    <row r="10" spans="2:15" x14ac:dyDescent="0.3">
      <c r="B10" s="14"/>
      <c r="C10" s="14"/>
      <c r="D10" s="14"/>
      <c r="E10" s="14"/>
      <c r="F10" s="14"/>
      <c r="G10" s="14"/>
      <c r="I10" t="s">
        <v>2</v>
      </c>
      <c r="J10" s="3">
        <v>61</v>
      </c>
      <c r="K10" s="19">
        <v>80</v>
      </c>
      <c r="L10" s="19">
        <f>Table3[[#This Row],[Price]]*Table3[[#This Row],[Sales]]</f>
        <v>4880</v>
      </c>
      <c r="M10" s="5">
        <f>IF(Table3[[#This Row],[Profit]]&lt;$N$7,Table3[[#This Row],[Sales]],"")</f>
        <v>61</v>
      </c>
      <c r="N10" s="5" t="str">
        <f>IF(AND($L10&gt;=$N$7,L10&lt;=$O$7),$J10,"")</f>
        <v/>
      </c>
      <c r="O10" s="5" t="str">
        <f>IF($L10&gt;$O$7,$J10,"")</f>
        <v/>
      </c>
    </row>
    <row r="11" spans="2:15" x14ac:dyDescent="0.3">
      <c r="B11" s="14"/>
      <c r="C11" s="14"/>
      <c r="D11" s="14"/>
      <c r="E11" s="14"/>
      <c r="F11" s="14"/>
      <c r="G11" s="14"/>
      <c r="I11" t="s">
        <v>3</v>
      </c>
      <c r="J11" s="3">
        <v>125</v>
      </c>
      <c r="K11" s="19">
        <v>50</v>
      </c>
      <c r="L11" s="19">
        <f>Table3[[#This Row],[Price]]*Table3[[#This Row],[Sales]]</f>
        <v>6250</v>
      </c>
      <c r="M11" s="5" t="str">
        <f>IF(Table3[[#This Row],[Profit]]&lt;$N$7,Table3[[#This Row],[Sales]],"")</f>
        <v/>
      </c>
      <c r="N11" s="5">
        <f>IF(AND($L11&gt;=$N$7,L11&lt;=$O$7),$J11,"")</f>
        <v>125</v>
      </c>
      <c r="O11" s="5" t="str">
        <f>IF($L11&gt;$O$7,$J11,"")</f>
        <v/>
      </c>
    </row>
    <row r="12" spans="2:15" x14ac:dyDescent="0.3">
      <c r="B12" s="14"/>
      <c r="C12" s="14"/>
      <c r="D12" s="14"/>
      <c r="E12" s="14"/>
      <c r="F12" s="14"/>
      <c r="G12" s="14"/>
      <c r="I12" t="s">
        <v>4</v>
      </c>
      <c r="J12" s="3">
        <v>42</v>
      </c>
      <c r="K12" s="19">
        <v>320</v>
      </c>
      <c r="L12" s="19">
        <f>Table3[[#This Row],[Price]]*Table3[[#This Row],[Sales]]</f>
        <v>13440</v>
      </c>
      <c r="M12" s="5" t="str">
        <f>IF(Table3[[#This Row],[Profit]]&lt;$N$7,Table3[[#This Row],[Sales]],"")</f>
        <v/>
      </c>
      <c r="N12" s="5" t="str">
        <f>IF(AND($L12&gt;=$N$7,L12&lt;=$O$7),$J12,"")</f>
        <v/>
      </c>
      <c r="O12" s="5">
        <f>IF($L12&gt;$O$7,$J12,"")</f>
        <v>42</v>
      </c>
    </row>
    <row r="13" spans="2:15" x14ac:dyDescent="0.3">
      <c r="B13" s="14"/>
      <c r="C13" s="14"/>
      <c r="D13" s="14"/>
      <c r="E13" s="14"/>
      <c r="F13" s="14"/>
      <c r="G13" s="14"/>
      <c r="I13" t="s">
        <v>5</v>
      </c>
      <c r="J13" s="3">
        <v>89</v>
      </c>
      <c r="K13" s="19">
        <v>80</v>
      </c>
      <c r="L13" s="19">
        <f>Table3[[#This Row],[Price]]*Table3[[#This Row],[Sales]]</f>
        <v>7120</v>
      </c>
      <c r="M13" s="5" t="str">
        <f>IF(Table3[[#This Row],[Profit]]&lt;$N$7,Table3[[#This Row],[Sales]],"")</f>
        <v/>
      </c>
      <c r="N13" s="5">
        <f>IF(AND($L13&gt;=$N$7,L13&lt;=$O$7),$J13,"")</f>
        <v>89</v>
      </c>
      <c r="O13" s="5" t="str">
        <f>IF($L13&gt;$O$7,$J13,"")</f>
        <v/>
      </c>
    </row>
    <row r="14" spans="2:15" x14ac:dyDescent="0.3">
      <c r="B14" s="14"/>
      <c r="C14" s="14"/>
      <c r="D14" s="14"/>
      <c r="E14" s="14"/>
      <c r="F14" s="14"/>
      <c r="G14" s="14"/>
    </row>
    <row r="15" spans="2:15" x14ac:dyDescent="0.3">
      <c r="B15" s="14"/>
      <c r="C15" s="14"/>
      <c r="D15" s="14"/>
      <c r="E15" s="14"/>
      <c r="F15" s="14"/>
      <c r="G15" s="14"/>
    </row>
    <row r="16" spans="2:15" x14ac:dyDescent="0.3">
      <c r="B16" s="14"/>
      <c r="C16" s="14"/>
      <c r="D16" s="14"/>
      <c r="E16" s="14"/>
      <c r="F16" s="14"/>
      <c r="G16" s="14"/>
    </row>
    <row r="17" spans="2:7" x14ac:dyDescent="0.3">
      <c r="B17" s="14"/>
      <c r="C17" s="14"/>
      <c r="D17" s="14"/>
      <c r="E17" s="14"/>
      <c r="F17" s="14"/>
      <c r="G17" s="14"/>
    </row>
    <row r="18" spans="2:7" x14ac:dyDescent="0.3">
      <c r="B18" s="14"/>
      <c r="C18" s="14"/>
      <c r="D18" s="14"/>
      <c r="E18" s="14"/>
      <c r="F18" s="14"/>
      <c r="G18" s="14"/>
    </row>
    <row r="19" spans="2:7" x14ac:dyDescent="0.3">
      <c r="B19" s="14"/>
      <c r="C19" s="14"/>
      <c r="D19" s="14"/>
      <c r="E19" s="14"/>
      <c r="F19" s="14"/>
      <c r="G19" s="14"/>
    </row>
    <row r="20" spans="2:7" x14ac:dyDescent="0.3">
      <c r="B20" s="14"/>
      <c r="C20" s="14"/>
      <c r="D20" s="14"/>
      <c r="E20" s="14"/>
      <c r="F20" s="14"/>
      <c r="G20" s="14"/>
    </row>
    <row r="21" spans="2:7" x14ac:dyDescent="0.3">
      <c r="B21" s="14"/>
      <c r="C21" s="14"/>
      <c r="D21" s="14"/>
      <c r="E21" s="14"/>
      <c r="F21" s="14"/>
      <c r="G21" s="14"/>
    </row>
    <row r="22" spans="2:7" x14ac:dyDescent="0.3">
      <c r="B22" s="14"/>
      <c r="C22" s="14"/>
      <c r="D22" s="14"/>
      <c r="E22" s="14"/>
      <c r="F22" s="14"/>
      <c r="G22" s="14"/>
    </row>
    <row r="23" spans="2:7" x14ac:dyDescent="0.3">
      <c r="B23" s="14"/>
      <c r="C23" s="14"/>
      <c r="D23" s="14"/>
      <c r="E23" s="14"/>
      <c r="F23" s="14"/>
      <c r="G23" s="14"/>
    </row>
    <row r="24" spans="2:7" x14ac:dyDescent="0.3">
      <c r="B24" s="14"/>
      <c r="C24" s="14"/>
      <c r="D24" s="14"/>
      <c r="E24" s="14"/>
      <c r="F24" s="14"/>
      <c r="G24" s="14"/>
    </row>
    <row r="25" spans="2:7" x14ac:dyDescent="0.3">
      <c r="B25" s="14"/>
      <c r="C25" s="14"/>
      <c r="D25" s="14"/>
      <c r="E25" s="14"/>
      <c r="F25" s="14"/>
      <c r="G25" s="14"/>
    </row>
    <row r="26" spans="2:7" x14ac:dyDescent="0.3">
      <c r="B26" s="14"/>
      <c r="C26" s="14"/>
      <c r="D26" s="14"/>
      <c r="E26" s="14"/>
      <c r="F26" s="14"/>
      <c r="G26" s="14"/>
    </row>
  </sheetData>
  <mergeCells count="3">
    <mergeCell ref="B8:G26"/>
    <mergeCell ref="N6:O6"/>
    <mergeCell ref="I6:M7"/>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74"/>
  <sheetViews>
    <sheetView showGridLines="0" workbookViewId="0"/>
  </sheetViews>
  <sheetFormatPr defaultRowHeight="14.4" x14ac:dyDescent="0.3"/>
  <cols>
    <col min="2" max="2" width="10.21875" customWidth="1"/>
    <col min="4" max="4" width="9" bestFit="1" customWidth="1"/>
    <col min="5" max="5" width="11.109375" bestFit="1" customWidth="1"/>
    <col min="6" max="8" width="15.77734375" customWidth="1"/>
  </cols>
  <sheetData>
    <row r="2" spans="2:5" ht="18" thickBot="1" x14ac:dyDescent="0.4">
      <c r="B2" s="7" t="s">
        <v>11</v>
      </c>
    </row>
    <row r="3" spans="2:5" ht="15" thickTop="1" x14ac:dyDescent="0.3"/>
    <row r="4" spans="2:5" x14ac:dyDescent="0.3">
      <c r="B4" s="3" t="s">
        <v>0</v>
      </c>
      <c r="C4" s="3" t="s">
        <v>6</v>
      </c>
      <c r="D4" s="3" t="s">
        <v>10</v>
      </c>
      <c r="E4" s="3" t="s">
        <v>7</v>
      </c>
    </row>
    <row r="5" spans="2:5" x14ac:dyDescent="0.3">
      <c r="B5" t="s">
        <v>1</v>
      </c>
      <c r="C5">
        <v>57</v>
      </c>
      <c r="D5" s="20">
        <v>100</v>
      </c>
      <c r="E5" s="20">
        <f>C5*D5</f>
        <v>5700</v>
      </c>
    </row>
    <row r="6" spans="2:5" x14ac:dyDescent="0.3">
      <c r="B6" t="s">
        <v>2</v>
      </c>
      <c r="C6">
        <v>61</v>
      </c>
      <c r="D6" s="20">
        <v>80</v>
      </c>
      <c r="E6" s="20">
        <f t="shared" ref="E6:E9" si="0">C6*D6</f>
        <v>4880</v>
      </c>
    </row>
    <row r="7" spans="2:5" x14ac:dyDescent="0.3">
      <c r="B7" t="s">
        <v>3</v>
      </c>
      <c r="C7">
        <v>125</v>
      </c>
      <c r="D7" s="20">
        <v>50</v>
      </c>
      <c r="E7" s="20">
        <f t="shared" si="0"/>
        <v>6250</v>
      </c>
    </row>
    <row r="8" spans="2:5" x14ac:dyDescent="0.3">
      <c r="B8" t="s">
        <v>4</v>
      </c>
      <c r="C8">
        <v>42</v>
      </c>
      <c r="D8" s="20">
        <v>320</v>
      </c>
      <c r="E8" s="20">
        <f t="shared" si="0"/>
        <v>13440</v>
      </c>
    </row>
    <row r="9" spans="2:5" x14ac:dyDescent="0.3">
      <c r="B9" t="s">
        <v>5</v>
      </c>
      <c r="C9">
        <v>89</v>
      </c>
      <c r="D9" s="20">
        <v>80</v>
      </c>
      <c r="E9" s="20">
        <f t="shared" si="0"/>
        <v>7120</v>
      </c>
    </row>
    <row r="10" spans="2:5" s="6" customFormat="1" x14ac:dyDescent="0.3"/>
    <row r="11" spans="2:5" ht="18" thickBot="1" x14ac:dyDescent="0.4">
      <c r="B11" s="7" t="s">
        <v>12</v>
      </c>
    </row>
    <row r="12" spans="2:5" ht="15" thickTop="1" x14ac:dyDescent="0.3">
      <c r="B12" t="s">
        <v>13</v>
      </c>
    </row>
    <row r="14" spans="2:5" x14ac:dyDescent="0.3">
      <c r="B14" s="3" t="s">
        <v>0</v>
      </c>
      <c r="C14" s="3" t="s">
        <v>6</v>
      </c>
      <c r="D14" s="3" t="s">
        <v>10</v>
      </c>
      <c r="E14" s="3" t="s">
        <v>7</v>
      </c>
    </row>
    <row r="15" spans="2:5" x14ac:dyDescent="0.3">
      <c r="B15" t="s">
        <v>1</v>
      </c>
      <c r="C15">
        <v>57</v>
      </c>
      <c r="D15" s="20">
        <v>100</v>
      </c>
      <c r="E15" s="20">
        <f>C15*D15</f>
        <v>5700</v>
      </c>
    </row>
    <row r="16" spans="2:5" x14ac:dyDescent="0.3">
      <c r="B16" t="s">
        <v>2</v>
      </c>
      <c r="C16">
        <v>61</v>
      </c>
      <c r="D16" s="20">
        <v>80</v>
      </c>
      <c r="E16" s="20">
        <f t="shared" ref="E16:E19" si="1">C16*D16</f>
        <v>4880</v>
      </c>
    </row>
    <row r="17" spans="2:8" x14ac:dyDescent="0.3">
      <c r="B17" t="s">
        <v>3</v>
      </c>
      <c r="C17">
        <v>125</v>
      </c>
      <c r="D17" s="20">
        <v>50</v>
      </c>
      <c r="E17" s="20">
        <f t="shared" si="1"/>
        <v>6250</v>
      </c>
    </row>
    <row r="18" spans="2:8" x14ac:dyDescent="0.3">
      <c r="B18" t="s">
        <v>4</v>
      </c>
      <c r="C18">
        <v>42</v>
      </c>
      <c r="D18" s="20">
        <v>320</v>
      </c>
      <c r="E18" s="20">
        <f t="shared" si="1"/>
        <v>13440</v>
      </c>
    </row>
    <row r="19" spans="2:8" x14ac:dyDescent="0.3">
      <c r="B19" t="s">
        <v>5</v>
      </c>
      <c r="C19">
        <v>89</v>
      </c>
      <c r="D19" s="20">
        <v>80</v>
      </c>
      <c r="E19" s="20">
        <f t="shared" si="1"/>
        <v>7120</v>
      </c>
    </row>
    <row r="21" spans="2:8" ht="18" thickBot="1" x14ac:dyDescent="0.4">
      <c r="B21" s="7" t="s">
        <v>14</v>
      </c>
    </row>
    <row r="22" spans="2:8" ht="15" thickTop="1" x14ac:dyDescent="0.3"/>
    <row r="23" spans="2:8" x14ac:dyDescent="0.3">
      <c r="B23" s="3" t="s">
        <v>0</v>
      </c>
      <c r="C23" s="3" t="s">
        <v>6</v>
      </c>
      <c r="D23" s="3" t="s">
        <v>10</v>
      </c>
      <c r="E23" s="3" t="s">
        <v>7</v>
      </c>
      <c r="F23" s="3" t="s">
        <v>33</v>
      </c>
      <c r="G23" s="3" t="s">
        <v>34</v>
      </c>
      <c r="H23" s="3" t="s">
        <v>35</v>
      </c>
    </row>
    <row r="24" spans="2:8" x14ac:dyDescent="0.3">
      <c r="B24" t="s">
        <v>1</v>
      </c>
      <c r="C24">
        <v>57</v>
      </c>
      <c r="D24" s="20">
        <v>100</v>
      </c>
      <c r="E24" s="20">
        <f>C24*D24</f>
        <v>5700</v>
      </c>
    </row>
    <row r="25" spans="2:8" x14ac:dyDescent="0.3">
      <c r="B25" t="s">
        <v>2</v>
      </c>
      <c r="C25">
        <v>61</v>
      </c>
      <c r="D25" s="20">
        <v>80</v>
      </c>
      <c r="E25" s="20">
        <f t="shared" ref="E25:E28" si="2">C25*D25</f>
        <v>4880</v>
      </c>
    </row>
    <row r="26" spans="2:8" x14ac:dyDescent="0.3">
      <c r="B26" t="s">
        <v>3</v>
      </c>
      <c r="C26">
        <v>125</v>
      </c>
      <c r="D26" s="20">
        <v>50</v>
      </c>
      <c r="E26" s="20">
        <f t="shared" si="2"/>
        <v>6250</v>
      </c>
    </row>
    <row r="27" spans="2:8" x14ac:dyDescent="0.3">
      <c r="B27" t="s">
        <v>4</v>
      </c>
      <c r="C27">
        <v>42</v>
      </c>
      <c r="D27" s="20">
        <v>320</v>
      </c>
      <c r="E27" s="20">
        <f t="shared" si="2"/>
        <v>13440</v>
      </c>
    </row>
    <row r="28" spans="2:8" x14ac:dyDescent="0.3">
      <c r="B28" t="s">
        <v>5</v>
      </c>
      <c r="C28">
        <v>89</v>
      </c>
      <c r="D28" s="20">
        <v>80</v>
      </c>
      <c r="E28" s="20">
        <f t="shared" si="2"/>
        <v>7120</v>
      </c>
    </row>
    <row r="30" spans="2:8" ht="18" thickBot="1" x14ac:dyDescent="0.4">
      <c r="B30" s="7" t="s">
        <v>15</v>
      </c>
    </row>
    <row r="31" spans="2:8" ht="15" thickTop="1" x14ac:dyDescent="0.3">
      <c r="B31" t="s">
        <v>16</v>
      </c>
    </row>
    <row r="32" spans="2:8" x14ac:dyDescent="0.3">
      <c r="B32" t="s">
        <v>17</v>
      </c>
    </row>
    <row r="34" spans="2:8" x14ac:dyDescent="0.3">
      <c r="D34" s="1"/>
      <c r="F34" s="21"/>
      <c r="G34" s="4">
        <v>5000</v>
      </c>
      <c r="H34" s="4">
        <v>10000</v>
      </c>
    </row>
    <row r="35" spans="2:8" x14ac:dyDescent="0.3">
      <c r="B35" s="2" t="s">
        <v>0</v>
      </c>
      <c r="C35" s="1" t="s">
        <v>6</v>
      </c>
      <c r="D35" s="1" t="s">
        <v>10</v>
      </c>
      <c r="E35" s="1" t="s">
        <v>7</v>
      </c>
      <c r="F35" s="1" t="s">
        <v>33</v>
      </c>
      <c r="G35" s="1" t="s">
        <v>34</v>
      </c>
      <c r="H35" s="1" t="s">
        <v>35</v>
      </c>
    </row>
    <row r="36" spans="2:8" x14ac:dyDescent="0.3">
      <c r="B36" t="s">
        <v>1</v>
      </c>
      <c r="C36" s="3">
        <v>57</v>
      </c>
      <c r="D36" s="19">
        <v>100</v>
      </c>
      <c r="E36" s="19">
        <f>Table35[[#This Row],[Price]]*Table35[[#This Row],[Sales]]</f>
        <v>5700</v>
      </c>
      <c r="F36" s="5" t="str">
        <f>IF(Table35[[#This Row],[Profit]]&lt;$G$34,Table35[[#This Row],[Sales]],"")</f>
        <v/>
      </c>
      <c r="G36" s="5">
        <f>IF(AND(Table35[[#This Row],[Profit]]&gt;=$G$34,Table35[[#This Row],[Profit]]&lt;=$H$34),Table35[[#This Row],[Sales]],"")</f>
        <v>57</v>
      </c>
      <c r="H36" s="5" t="str">
        <f>IF(Table35[[#This Row],[Profit]]&gt;$H$34,Table35[[#This Row],[Sales]],"")</f>
        <v/>
      </c>
    </row>
    <row r="37" spans="2:8" x14ac:dyDescent="0.3">
      <c r="B37" t="s">
        <v>2</v>
      </c>
      <c r="C37" s="3">
        <v>61</v>
      </c>
      <c r="D37" s="19">
        <v>80</v>
      </c>
      <c r="E37" s="19">
        <f>Table35[[#This Row],[Price]]*Table35[[#This Row],[Sales]]</f>
        <v>4880</v>
      </c>
      <c r="F37" s="5">
        <f>IF(Table35[[#This Row],[Profit]]&lt;$G$34,Table35[[#This Row],[Sales]],"")</f>
        <v>61</v>
      </c>
      <c r="G37" s="5" t="str">
        <f>IF(AND(Table35[[#This Row],[Profit]]&gt;=$G$34,Table35[[#This Row],[Profit]]&lt;=$H$34),Table35[[#This Row],[Sales]],"")</f>
        <v/>
      </c>
      <c r="H37" s="5" t="str">
        <f>IF(Table35[[#This Row],[Profit]]&gt;$H$34,Table35[[#This Row],[Sales]],"")</f>
        <v/>
      </c>
    </row>
    <row r="38" spans="2:8" x14ac:dyDescent="0.3">
      <c r="B38" t="s">
        <v>3</v>
      </c>
      <c r="C38" s="3">
        <v>125</v>
      </c>
      <c r="D38" s="19">
        <v>50</v>
      </c>
      <c r="E38" s="19">
        <f>Table35[[#This Row],[Price]]*Table35[[#This Row],[Sales]]</f>
        <v>6250</v>
      </c>
      <c r="F38" s="5" t="str">
        <f>IF(Table35[[#This Row],[Profit]]&lt;$G$34,Table35[[#This Row],[Sales]],"")</f>
        <v/>
      </c>
      <c r="G38" s="5">
        <f>IF(AND(Table35[[#This Row],[Profit]]&gt;=$G$34,Table35[[#This Row],[Profit]]&lt;=$H$34),Table35[[#This Row],[Sales]],"")</f>
        <v>125</v>
      </c>
      <c r="H38" s="5" t="str">
        <f>IF(Table35[[#This Row],[Profit]]&gt;$H$34,Table35[[#This Row],[Sales]],"")</f>
        <v/>
      </c>
    </row>
    <row r="39" spans="2:8" x14ac:dyDescent="0.3">
      <c r="B39" t="s">
        <v>4</v>
      </c>
      <c r="C39" s="3">
        <v>42</v>
      </c>
      <c r="D39" s="19">
        <v>320</v>
      </c>
      <c r="E39" s="19">
        <f>Table35[[#This Row],[Price]]*Table35[[#This Row],[Sales]]</f>
        <v>13440</v>
      </c>
      <c r="F39" s="5" t="str">
        <f>IF(Table35[[#This Row],[Profit]]&lt;$G$34,Table35[[#This Row],[Sales]],"")</f>
        <v/>
      </c>
      <c r="G39" s="5" t="str">
        <f>IF(AND(Table35[[#This Row],[Profit]]&gt;=$G$34,Table35[[#This Row],[Profit]]&lt;=$H$34),Table35[[#This Row],[Sales]],"")</f>
        <v/>
      </c>
      <c r="H39" s="5">
        <f>IF(Table35[[#This Row],[Profit]]&gt;$H$34,Table35[[#This Row],[Sales]],"")</f>
        <v>42</v>
      </c>
    </row>
    <row r="40" spans="2:8" x14ac:dyDescent="0.3">
      <c r="B40" t="s">
        <v>5</v>
      </c>
      <c r="C40" s="3">
        <v>89</v>
      </c>
      <c r="D40" s="19">
        <v>80</v>
      </c>
      <c r="E40" s="19">
        <f>Table35[[#This Row],[Price]]*Table35[[#This Row],[Sales]]</f>
        <v>7120</v>
      </c>
      <c r="F40" s="5" t="str">
        <f>IF(Table35[[#This Row],[Profit]]&lt;$G$34,Table35[[#This Row],[Sales]],"")</f>
        <v/>
      </c>
      <c r="G40" s="5">
        <f>IF(AND(Table35[[#This Row],[Profit]]&gt;=$G$34,Table35[[#This Row],[Profit]]&lt;=$H$34),Table35[[#This Row],[Sales]],"")</f>
        <v>89</v>
      </c>
      <c r="H40" s="5" t="str">
        <f>IF(Table35[[#This Row],[Profit]]&gt;$H$34,Table35[[#This Row],[Sales]],"")</f>
        <v/>
      </c>
    </row>
    <row r="42" spans="2:8" ht="18" thickBot="1" x14ac:dyDescent="0.4">
      <c r="B42" s="7" t="s">
        <v>18</v>
      </c>
    </row>
    <row r="43" spans="2:8" ht="15" thickTop="1" x14ac:dyDescent="0.3"/>
    <row r="44" spans="2:8" x14ac:dyDescent="0.3">
      <c r="D44" s="1"/>
      <c r="F44" s="21"/>
      <c r="G44" s="4">
        <v>5000</v>
      </c>
      <c r="H44" s="4">
        <v>10000</v>
      </c>
    </row>
    <row r="45" spans="2:8" x14ac:dyDescent="0.3">
      <c r="B45" s="2" t="s">
        <v>0</v>
      </c>
      <c r="C45" s="1" t="s">
        <v>6</v>
      </c>
      <c r="D45" s="1" t="s">
        <v>10</v>
      </c>
      <c r="E45" s="1" t="s">
        <v>7</v>
      </c>
      <c r="F45" s="1" t="s">
        <v>33</v>
      </c>
      <c r="G45" s="1" t="s">
        <v>34</v>
      </c>
      <c r="H45" s="1" t="s">
        <v>35</v>
      </c>
    </row>
    <row r="46" spans="2:8" x14ac:dyDescent="0.3">
      <c r="B46" t="s">
        <v>1</v>
      </c>
      <c r="C46" s="3">
        <v>57</v>
      </c>
      <c r="D46" s="19">
        <v>100</v>
      </c>
      <c r="E46" s="19">
        <f>Table357[[#This Row],[Price]]*Table357[[#This Row],[Sales]]</f>
        <v>5700</v>
      </c>
      <c r="F46" s="5" t="str">
        <f>IF(Table357[[#This Row],[Profit]]&lt;$G$44,Table357[[#This Row],[Sales]],"")</f>
        <v/>
      </c>
      <c r="G46" s="5">
        <f>IF(AND(Table357[[#This Row],[Profit]]&gt;=$G$34,Table357[[#This Row],[Profit]]&lt;=$H$34),Table357[[#This Row],[Sales]],"")</f>
        <v>57</v>
      </c>
      <c r="H46" s="5" t="str">
        <f>IF(Table357[[#This Row],[Profit]]&gt;$H$34,Table357[[#This Row],[Sales]],"")</f>
        <v/>
      </c>
    </row>
    <row r="47" spans="2:8" x14ac:dyDescent="0.3">
      <c r="B47" t="s">
        <v>2</v>
      </c>
      <c r="C47" s="3">
        <v>61</v>
      </c>
      <c r="D47" s="19">
        <v>80</v>
      </c>
      <c r="E47" s="19">
        <f>Table357[[#This Row],[Price]]*Table357[[#This Row],[Sales]]</f>
        <v>4880</v>
      </c>
      <c r="F47" s="5">
        <f>IF(Table357[[#This Row],[Profit]]&lt;$G$44,Table357[[#This Row],[Sales]],"")</f>
        <v>61</v>
      </c>
      <c r="G47" s="5" t="str">
        <f>IF(AND(Table357[[#This Row],[Profit]]&gt;=$G$34,Table357[[#This Row],[Profit]]&lt;=$H$34),Table357[[#This Row],[Sales]],"")</f>
        <v/>
      </c>
      <c r="H47" s="5" t="str">
        <f>IF(Table357[[#This Row],[Profit]]&gt;$H$34,Table357[[#This Row],[Sales]],"")</f>
        <v/>
      </c>
    </row>
    <row r="48" spans="2:8" x14ac:dyDescent="0.3">
      <c r="B48" t="s">
        <v>3</v>
      </c>
      <c r="C48" s="3">
        <v>125</v>
      </c>
      <c r="D48" s="19">
        <v>50</v>
      </c>
      <c r="E48" s="19">
        <f>Table357[[#This Row],[Price]]*Table357[[#This Row],[Sales]]</f>
        <v>6250</v>
      </c>
      <c r="F48" s="5" t="str">
        <f>IF(Table357[[#This Row],[Profit]]&lt;$G$44,Table357[[#This Row],[Sales]],"")</f>
        <v/>
      </c>
      <c r="G48" s="5">
        <f>IF(AND(Table357[[#This Row],[Profit]]&gt;=$G$34,Table357[[#This Row],[Profit]]&lt;=$H$34),Table357[[#This Row],[Sales]],"")</f>
        <v>125</v>
      </c>
      <c r="H48" s="5" t="str">
        <f>IF(Table357[[#This Row],[Profit]]&gt;$H$34,Table357[[#This Row],[Sales]],"")</f>
        <v/>
      </c>
    </row>
    <row r="49" spans="2:8" x14ac:dyDescent="0.3">
      <c r="B49" t="s">
        <v>4</v>
      </c>
      <c r="C49" s="3">
        <v>42</v>
      </c>
      <c r="D49" s="19">
        <v>320</v>
      </c>
      <c r="E49" s="19">
        <f>Table357[[#This Row],[Price]]*Table357[[#This Row],[Sales]]</f>
        <v>13440</v>
      </c>
      <c r="F49" s="5" t="str">
        <f>IF(Table357[[#This Row],[Profit]]&lt;$G$44,Table357[[#This Row],[Sales]],"")</f>
        <v/>
      </c>
      <c r="G49" s="5" t="str">
        <f>IF(AND(Table357[[#This Row],[Profit]]&gt;=$G$34,Table357[[#This Row],[Profit]]&lt;=$H$34),Table357[[#This Row],[Sales]],"")</f>
        <v/>
      </c>
      <c r="H49" s="5">
        <f>IF(Table357[[#This Row],[Profit]]&gt;$H$34,Table357[[#This Row],[Sales]],"")</f>
        <v>42</v>
      </c>
    </row>
    <row r="50" spans="2:8" x14ac:dyDescent="0.3">
      <c r="B50" t="s">
        <v>5</v>
      </c>
      <c r="C50" s="3">
        <v>89</v>
      </c>
      <c r="D50" s="19">
        <v>80</v>
      </c>
      <c r="E50" s="19">
        <f>Table357[[#This Row],[Price]]*Table357[[#This Row],[Sales]]</f>
        <v>7120</v>
      </c>
      <c r="F50" s="5" t="str">
        <f>IF(Table357[[#This Row],[Profit]]&lt;$G$44,Table357[[#This Row],[Sales]],"")</f>
        <v/>
      </c>
      <c r="G50" s="5">
        <f>IF(AND(Table357[[#This Row],[Profit]]&gt;=$G$34,Table357[[#This Row],[Profit]]&lt;=$H$34),Table357[[#This Row],[Sales]],"")</f>
        <v>89</v>
      </c>
      <c r="H50" s="5" t="str">
        <f>IF(Table357[[#This Row],[Profit]]&gt;$H$34,Table357[[#This Row],[Sales]],"")</f>
        <v/>
      </c>
    </row>
    <row r="52" spans="2:8" ht="18" thickBot="1" x14ac:dyDescent="0.4">
      <c r="B52" s="7" t="s">
        <v>19</v>
      </c>
    </row>
    <row r="53" spans="2:8" ht="15" thickTop="1" x14ac:dyDescent="0.3"/>
    <row r="54" spans="2:8" x14ac:dyDescent="0.3">
      <c r="D54" s="1"/>
      <c r="F54" s="21"/>
      <c r="G54" s="4">
        <v>5000</v>
      </c>
      <c r="H54" s="4">
        <v>10000</v>
      </c>
    </row>
    <row r="55" spans="2:8" x14ac:dyDescent="0.3">
      <c r="B55" s="2" t="s">
        <v>0</v>
      </c>
      <c r="C55" s="1" t="s">
        <v>6</v>
      </c>
      <c r="D55" s="1" t="s">
        <v>10</v>
      </c>
      <c r="E55" s="1" t="s">
        <v>7</v>
      </c>
      <c r="F55" s="1" t="s">
        <v>33</v>
      </c>
      <c r="G55" s="1" t="s">
        <v>34</v>
      </c>
      <c r="H55" s="1" t="s">
        <v>35</v>
      </c>
    </row>
    <row r="56" spans="2:8" x14ac:dyDescent="0.3">
      <c r="B56" t="s">
        <v>1</v>
      </c>
      <c r="C56" s="3">
        <v>57</v>
      </c>
      <c r="D56" s="19">
        <v>100</v>
      </c>
      <c r="E56" s="19">
        <f>Table3578[[#This Row],[Price]]*Table3578[[#This Row],[Sales]]</f>
        <v>5700</v>
      </c>
      <c r="F56" s="5" t="str">
        <f>IF(Table3578[[#This Row],[Profit]]&lt;$G$54,Table3578[[#This Row],[Sales]],"")</f>
        <v/>
      </c>
      <c r="G56" s="5">
        <f>IF(AND(Table3578[[#This Row],[Profit]]&gt;=$G$34,Table3578[[#This Row],[Profit]]&lt;=$H$34),Table3578[[#This Row],[Sales]],"")</f>
        <v>57</v>
      </c>
      <c r="H56" s="5" t="str">
        <f>IF(Table3578[[#This Row],[Profit]]&gt;$H$34,Table3578[[#This Row],[Sales]],"")</f>
        <v/>
      </c>
    </row>
    <row r="57" spans="2:8" x14ac:dyDescent="0.3">
      <c r="B57" t="s">
        <v>2</v>
      </c>
      <c r="C57" s="3">
        <v>61</v>
      </c>
      <c r="D57" s="19">
        <v>80</v>
      </c>
      <c r="E57" s="19">
        <f>Table3578[[#This Row],[Price]]*Table3578[[#This Row],[Sales]]</f>
        <v>4880</v>
      </c>
      <c r="F57" s="5">
        <f>IF(Table3578[[#This Row],[Profit]]&lt;$G$54,Table3578[[#This Row],[Sales]],"")</f>
        <v>61</v>
      </c>
      <c r="G57" s="5" t="str">
        <f>IF(AND(Table3578[[#This Row],[Profit]]&gt;=$G$34,Table3578[[#This Row],[Profit]]&lt;=$H$34),Table3578[[#This Row],[Sales]],"")</f>
        <v/>
      </c>
      <c r="H57" s="5" t="str">
        <f>IF(Table3578[[#This Row],[Profit]]&gt;$H$34,Table3578[[#This Row],[Sales]],"")</f>
        <v/>
      </c>
    </row>
    <row r="58" spans="2:8" x14ac:dyDescent="0.3">
      <c r="B58" t="s">
        <v>3</v>
      </c>
      <c r="C58" s="3">
        <v>125</v>
      </c>
      <c r="D58" s="19">
        <v>50</v>
      </c>
      <c r="E58" s="19">
        <f>Table3578[[#This Row],[Price]]*Table3578[[#This Row],[Sales]]</f>
        <v>6250</v>
      </c>
      <c r="F58" s="5" t="str">
        <f>IF(Table3578[[#This Row],[Profit]]&lt;$G$54,Table3578[[#This Row],[Sales]],"")</f>
        <v/>
      </c>
      <c r="G58" s="5">
        <f>IF(AND(Table3578[[#This Row],[Profit]]&gt;=$G$34,Table3578[[#This Row],[Profit]]&lt;=$H$34),Table3578[[#This Row],[Sales]],"")</f>
        <v>125</v>
      </c>
      <c r="H58" s="5" t="str">
        <f>IF(Table3578[[#This Row],[Profit]]&gt;$H$34,Table3578[[#This Row],[Sales]],"")</f>
        <v/>
      </c>
    </row>
    <row r="59" spans="2:8" x14ac:dyDescent="0.3">
      <c r="B59" t="s">
        <v>4</v>
      </c>
      <c r="C59" s="3">
        <v>42</v>
      </c>
      <c r="D59" s="19">
        <v>320</v>
      </c>
      <c r="E59" s="19">
        <f>Table3578[[#This Row],[Price]]*Table3578[[#This Row],[Sales]]</f>
        <v>13440</v>
      </c>
      <c r="F59" s="5" t="str">
        <f>IF(Table3578[[#This Row],[Profit]]&lt;$G$54,Table3578[[#This Row],[Sales]],"")</f>
        <v/>
      </c>
      <c r="G59" s="5" t="str">
        <f>IF(AND(Table3578[[#This Row],[Profit]]&gt;=$G$34,Table3578[[#This Row],[Profit]]&lt;=$H$34),Table3578[[#This Row],[Sales]],"")</f>
        <v/>
      </c>
      <c r="H59" s="5">
        <f>IF(Table3578[[#This Row],[Profit]]&gt;$H$34,Table3578[[#This Row],[Sales]],"")</f>
        <v>42</v>
      </c>
    </row>
    <row r="60" spans="2:8" x14ac:dyDescent="0.3">
      <c r="B60" t="s">
        <v>5</v>
      </c>
      <c r="C60" s="3">
        <v>89</v>
      </c>
      <c r="D60" s="19">
        <v>80</v>
      </c>
      <c r="E60" s="19">
        <f>Table3578[[#This Row],[Price]]*Table3578[[#This Row],[Sales]]</f>
        <v>7120</v>
      </c>
      <c r="F60" s="5" t="str">
        <f>IF(Table3578[[#This Row],[Profit]]&lt;$G$54,Table3578[[#This Row],[Sales]],"")</f>
        <v/>
      </c>
      <c r="G60" s="5">
        <f>IF(AND(Table3578[[#This Row],[Profit]]&gt;=$G$34,Table3578[[#This Row],[Profit]]&lt;=$H$34),Table3578[[#This Row],[Sales]],"")</f>
        <v>89</v>
      </c>
      <c r="H60" s="5" t="str">
        <f>IF(Table3578[[#This Row],[Profit]]&gt;$H$34,Table3578[[#This Row],[Sales]],"")</f>
        <v/>
      </c>
    </row>
    <row r="62" spans="2:8" ht="18" thickBot="1" x14ac:dyDescent="0.4">
      <c r="B62" s="7" t="s">
        <v>20</v>
      </c>
    </row>
    <row r="63" spans="2:8" ht="15" thickTop="1" x14ac:dyDescent="0.3"/>
    <row r="64" spans="2:8" ht="15" thickBot="1" x14ac:dyDescent="0.35">
      <c r="B64" s="8" t="s">
        <v>32</v>
      </c>
    </row>
    <row r="80" spans="2:2" ht="15" thickBot="1" x14ac:dyDescent="0.35">
      <c r="B80" s="8" t="s">
        <v>21</v>
      </c>
    </row>
    <row r="95" spans="2:2" ht="18" thickBot="1" x14ac:dyDescent="0.4">
      <c r="B95" s="7" t="s">
        <v>43</v>
      </c>
    </row>
    <row r="96" spans="2:2" ht="15" thickTop="1" x14ac:dyDescent="0.3">
      <c r="B96" t="s">
        <v>23</v>
      </c>
    </row>
    <row r="97" spans="2:2" x14ac:dyDescent="0.3">
      <c r="B97" t="s">
        <v>22</v>
      </c>
    </row>
    <row r="112" spans="2:2" ht="18" thickBot="1" x14ac:dyDescent="0.4">
      <c r="B112" s="7" t="s">
        <v>36</v>
      </c>
    </row>
    <row r="113" spans="2:2" ht="15" thickTop="1" x14ac:dyDescent="0.3">
      <c r="B113" t="s">
        <v>37</v>
      </c>
    </row>
    <row r="114" spans="2:2" x14ac:dyDescent="0.3">
      <c r="B114" t="s">
        <v>38</v>
      </c>
    </row>
    <row r="115" spans="2:2" x14ac:dyDescent="0.3">
      <c r="B115" t="s">
        <v>39</v>
      </c>
    </row>
    <row r="116" spans="2:2" x14ac:dyDescent="0.3">
      <c r="B116" t="s">
        <v>40</v>
      </c>
    </row>
    <row r="141" spans="2:2" x14ac:dyDescent="0.3">
      <c r="B141" t="s">
        <v>41</v>
      </c>
    </row>
    <row r="157" spans="2:2" x14ac:dyDescent="0.3">
      <c r="B157" t="s">
        <v>42</v>
      </c>
    </row>
    <row r="173" spans="2:2" ht="18" thickBot="1" x14ac:dyDescent="0.4">
      <c r="B173" s="7" t="s">
        <v>44</v>
      </c>
    </row>
    <row r="174" spans="2:2" ht="15" thickTop="1" x14ac:dyDescent="0.3">
      <c r="B174" t="s">
        <v>45</v>
      </c>
    </row>
  </sheetData>
  <pageMargins left="0.7" right="0.7" top="0.75" bottom="0.75" header="0.3" footer="0.3"/>
  <pageSetup orientation="portrait" horizontalDpi="300" verticalDpi="300"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5"/>
  <sheetViews>
    <sheetView showGridLines="0" workbookViewId="0"/>
  </sheetViews>
  <sheetFormatPr defaultColWidth="8.77734375" defaultRowHeight="14.4" x14ac:dyDescent="0.3"/>
  <cols>
    <col min="1" max="16384" width="8.77734375" style="10"/>
  </cols>
  <sheetData>
    <row r="2" spans="2:11" ht="15" thickBot="1" x14ac:dyDescent="0.35">
      <c r="B2" s="9" t="s">
        <v>24</v>
      </c>
      <c r="C2" s="9"/>
      <c r="D2" s="9"/>
    </row>
    <row r="4" spans="2:11" x14ac:dyDescent="0.3">
      <c r="B4" s="11" t="s">
        <v>30</v>
      </c>
      <c r="C4" s="11"/>
      <c r="D4" s="11"/>
      <c r="E4" s="11"/>
      <c r="F4" s="11"/>
      <c r="G4" s="11"/>
      <c r="H4" s="11"/>
      <c r="I4" s="11"/>
      <c r="J4" s="11"/>
    </row>
    <row r="5" spans="2:11" x14ac:dyDescent="0.3">
      <c r="B5" s="11"/>
      <c r="C5" s="11"/>
      <c r="D5" s="11"/>
      <c r="E5" s="11"/>
      <c r="F5" s="11"/>
      <c r="G5" s="11"/>
      <c r="H5" s="11"/>
      <c r="I5" s="11"/>
      <c r="J5" s="11"/>
    </row>
    <row r="6" spans="2:11" x14ac:dyDescent="0.3">
      <c r="B6" s="16" t="s">
        <v>25</v>
      </c>
      <c r="C6" s="16"/>
      <c r="D6" s="16"/>
      <c r="E6" s="16"/>
      <c r="F6" s="16"/>
      <c r="G6" s="16"/>
      <c r="H6" s="16"/>
      <c r="I6" s="11"/>
      <c r="J6" s="11"/>
    </row>
    <row r="7" spans="2:11" x14ac:dyDescent="0.3">
      <c r="B7" s="16"/>
      <c r="C7" s="16"/>
      <c r="D7" s="16"/>
      <c r="E7" s="16"/>
      <c r="F7" s="16"/>
      <c r="G7" s="16"/>
      <c r="H7" s="16"/>
      <c r="I7" s="11"/>
      <c r="J7" s="11"/>
    </row>
    <row r="8" spans="2:11" x14ac:dyDescent="0.3">
      <c r="B8" s="12"/>
      <c r="C8" s="12"/>
      <c r="D8" s="12"/>
      <c r="E8" s="12"/>
      <c r="F8" s="12"/>
      <c r="G8" s="12"/>
      <c r="H8" s="12"/>
      <c r="I8" s="11"/>
      <c r="J8" s="11"/>
    </row>
    <row r="9" spans="2:11" x14ac:dyDescent="0.3">
      <c r="B9" s="16" t="s">
        <v>26</v>
      </c>
      <c r="C9" s="17"/>
      <c r="D9" s="17"/>
      <c r="E9" s="11"/>
      <c r="F9" s="11"/>
      <c r="G9" s="11"/>
      <c r="H9" s="11"/>
      <c r="I9" s="11"/>
      <c r="J9" s="11"/>
    </row>
    <row r="10" spans="2:11" x14ac:dyDescent="0.3">
      <c r="B10" s="11" t="s">
        <v>27</v>
      </c>
      <c r="C10" s="11"/>
      <c r="D10" s="11"/>
      <c r="E10" s="11"/>
      <c r="F10" s="11"/>
      <c r="G10" s="11"/>
      <c r="H10" s="11"/>
      <c r="I10" s="11"/>
      <c r="J10" s="11"/>
    </row>
    <row r="11" spans="2:11" x14ac:dyDescent="0.3">
      <c r="B11" s="13" t="s">
        <v>28</v>
      </c>
      <c r="C11" s="11"/>
      <c r="D11" s="11"/>
      <c r="E11" s="11"/>
      <c r="F11" s="11"/>
      <c r="G11" s="11"/>
      <c r="H11" s="11"/>
      <c r="I11" s="11"/>
      <c r="J11" s="11"/>
    </row>
    <row r="12" spans="2:11" x14ac:dyDescent="0.3">
      <c r="B12" s="11"/>
      <c r="C12" s="11"/>
      <c r="D12" s="11"/>
      <c r="E12" s="11"/>
      <c r="F12" s="11"/>
      <c r="G12" s="11"/>
      <c r="H12" s="11"/>
      <c r="I12" s="11"/>
      <c r="J12" s="11"/>
    </row>
    <row r="13" spans="2:11" x14ac:dyDescent="0.3">
      <c r="B13" s="18" t="s">
        <v>29</v>
      </c>
      <c r="C13" s="18"/>
      <c r="D13" s="18"/>
      <c r="E13" s="18"/>
      <c r="F13" s="18"/>
      <c r="G13" s="18"/>
      <c r="H13" s="18"/>
      <c r="I13" s="18"/>
      <c r="J13" s="18"/>
      <c r="K13" s="18"/>
    </row>
    <row r="14" spans="2:11" x14ac:dyDescent="0.3">
      <c r="B14" s="18"/>
      <c r="C14" s="18"/>
      <c r="D14" s="18"/>
      <c r="E14" s="18"/>
      <c r="F14" s="18"/>
      <c r="G14" s="18"/>
      <c r="H14" s="18"/>
      <c r="I14" s="18"/>
      <c r="J14" s="18"/>
      <c r="K14" s="18"/>
    </row>
    <row r="15" spans="2:11" x14ac:dyDescent="0.3">
      <c r="B15" s="18"/>
      <c r="C15" s="18"/>
      <c r="D15" s="18"/>
      <c r="E15" s="18"/>
      <c r="F15" s="18"/>
      <c r="G15" s="18"/>
      <c r="H15" s="18"/>
      <c r="I15" s="18"/>
      <c r="J15" s="18"/>
      <c r="K15" s="18"/>
    </row>
  </sheetData>
  <mergeCells count="3">
    <mergeCell ref="B6:H7"/>
    <mergeCell ref="B9:D9"/>
    <mergeCell ref="B13:K15"/>
  </mergeCells>
  <hyperlinks>
    <hyperlink ref="B11"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Chart</vt:lpstr>
      <vt:lpstr>Instructions</vt:lpstr>
      <vt:lpstr>About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2018-11-04T12:15:44Z</dcterms:created>
  <dcterms:modified xsi:type="dcterms:W3CDTF">2019-02-24T16:36:49Z</dcterms:modified>
</cp:coreProperties>
</file>